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10" yWindow="540" windowWidth="18855" windowHeight="5580" activeTab="1"/>
  </bookViews>
  <sheets>
    <sheet name="Pessoal" sheetId="1" r:id="rId1"/>
    <sheet name="Serviços terceirizados" sheetId="2" r:id="rId2"/>
    <sheet name="Material de consumo" sheetId="3" r:id="rId3"/>
    <sheet name="Custos indiretos" sheetId="4" r:id="rId4"/>
    <sheet name="Despesas extraordinárias" sheetId="5" r:id="rId5"/>
    <sheet name="Consolidado" sheetId="6" r:id="rId6"/>
  </sheets>
  <calcPr calcId="144525"/>
  <extLst>
    <ext uri="GoogleSheetsCustomDataVersion1">
      <go:sheetsCustomData xmlns:go="http://customooxmlschemas.google.com/" r:id="rId10" roundtripDataSignature="AMtx7mh9+aThCW9FBFY0wDdNY6UcYHDBTQ=="/>
    </ext>
  </extLst>
</workbook>
</file>

<file path=xl/calcChain.xml><?xml version="1.0" encoding="utf-8"?>
<calcChain xmlns="http://schemas.openxmlformats.org/spreadsheetml/2006/main">
  <c r="H7" i="5" l="1"/>
  <c r="H6" i="5"/>
  <c r="H5" i="5"/>
  <c r="H4" i="5"/>
  <c r="H3" i="5"/>
  <c r="H7" i="4"/>
  <c r="H6" i="4"/>
  <c r="H5" i="4"/>
  <c r="H4" i="4"/>
  <c r="H8" i="4" s="1"/>
  <c r="B5" i="6" s="1"/>
  <c r="H3" i="4"/>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0" i="3"/>
  <c r="H99" i="3"/>
  <c r="H98" i="3"/>
  <c r="H97" i="3"/>
  <c r="H96" i="3"/>
  <c r="H95" i="3"/>
  <c r="H101" i="3" s="1"/>
  <c r="H91" i="3"/>
  <c r="H90" i="3"/>
  <c r="H89" i="3"/>
  <c r="H88" i="3"/>
  <c r="H87" i="3"/>
  <c r="H86" i="3"/>
  <c r="H85" i="3"/>
  <c r="H84" i="3"/>
  <c r="H83" i="3"/>
  <c r="H82" i="3"/>
  <c r="H81" i="3"/>
  <c r="H80" i="3"/>
  <c r="H92" i="3" s="1"/>
  <c r="H76" i="3"/>
  <c r="H75" i="3"/>
  <c r="H74" i="3"/>
  <c r="H73" i="3"/>
  <c r="H72" i="3"/>
  <c r="H71" i="3"/>
  <c r="H70" i="3"/>
  <c r="H69" i="3"/>
  <c r="H68" i="3"/>
  <c r="H67" i="3"/>
  <c r="H66" i="3"/>
  <c r="H65" i="3"/>
  <c r="H64" i="3"/>
  <c r="H63" i="3"/>
  <c r="H62" i="3"/>
  <c r="H61" i="3"/>
  <c r="H77" i="3" s="1"/>
  <c r="H60"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21" i="2"/>
  <c r="H20" i="2"/>
  <c r="H19" i="2"/>
  <c r="H18" i="2"/>
  <c r="H17" i="2"/>
  <c r="H16" i="2"/>
  <c r="H15" i="2"/>
  <c r="H14" i="2"/>
  <c r="H13" i="2"/>
  <c r="H12" i="2"/>
  <c r="H11" i="2"/>
  <c r="H10" i="2"/>
  <c r="H9" i="2"/>
  <c r="H8" i="2"/>
  <c r="H7" i="2"/>
  <c r="H6" i="2"/>
  <c r="H5" i="2"/>
  <c r="H4" i="2"/>
  <c r="H3" i="2"/>
  <c r="H22" i="2" s="1"/>
  <c r="B3" i="6" s="1"/>
  <c r="Q27" i="1"/>
  <c r="P27" i="1"/>
  <c r="M27" i="1"/>
  <c r="J27" i="1"/>
  <c r="H27" i="1"/>
  <c r="I27" i="1" s="1"/>
  <c r="K27" i="1" s="1"/>
  <c r="Q26" i="1"/>
  <c r="M26" i="1"/>
  <c r="P26" i="1" s="1"/>
  <c r="R26" i="1" s="1"/>
  <c r="H26" i="1"/>
  <c r="I26" i="1" s="1"/>
  <c r="M25" i="1"/>
  <c r="Q25" i="1" s="1"/>
  <c r="H25" i="1"/>
  <c r="P24" i="1"/>
  <c r="M24" i="1"/>
  <c r="Q24" i="1" s="1"/>
  <c r="H24" i="1"/>
  <c r="I24" i="1" s="1"/>
  <c r="Q23" i="1"/>
  <c r="R23" i="1" s="1"/>
  <c r="P23" i="1"/>
  <c r="M23" i="1"/>
  <c r="J23" i="1"/>
  <c r="H23" i="1"/>
  <c r="I23" i="1" s="1"/>
  <c r="Q22" i="1"/>
  <c r="M22" i="1"/>
  <c r="P22" i="1" s="1"/>
  <c r="R22" i="1" s="1"/>
  <c r="H22" i="1"/>
  <c r="I22" i="1" s="1"/>
  <c r="M21" i="1"/>
  <c r="Q21" i="1" s="1"/>
  <c r="H21" i="1"/>
  <c r="P20" i="1"/>
  <c r="M20" i="1"/>
  <c r="Q20" i="1" s="1"/>
  <c r="R20" i="1" s="1"/>
  <c r="I20" i="1"/>
  <c r="H20" i="1"/>
  <c r="Q19" i="1"/>
  <c r="P19" i="1"/>
  <c r="M19" i="1"/>
  <c r="J19" i="1"/>
  <c r="H19" i="1"/>
  <c r="I19" i="1" s="1"/>
  <c r="K19" i="1" s="1"/>
  <c r="Q18" i="1"/>
  <c r="M18" i="1"/>
  <c r="P18" i="1" s="1"/>
  <c r="R18" i="1" s="1"/>
  <c r="H18" i="1"/>
  <c r="I18" i="1" s="1"/>
  <c r="M17" i="1"/>
  <c r="Q17" i="1" s="1"/>
  <c r="H17" i="1"/>
  <c r="P16" i="1"/>
  <c r="M16" i="1"/>
  <c r="Q16" i="1" s="1"/>
  <c r="I16" i="1"/>
  <c r="H16" i="1"/>
  <c r="Q15" i="1"/>
  <c r="R15" i="1" s="1"/>
  <c r="P15" i="1"/>
  <c r="M15" i="1"/>
  <c r="J15" i="1"/>
  <c r="H15" i="1"/>
  <c r="I15" i="1" s="1"/>
  <c r="K15" i="1" s="1"/>
  <c r="S15" i="1" s="1"/>
  <c r="Q14" i="1"/>
  <c r="M14" i="1"/>
  <c r="P14" i="1" s="1"/>
  <c r="R14" i="1" s="1"/>
  <c r="H14" i="1"/>
  <c r="I14" i="1" s="1"/>
  <c r="M13" i="1"/>
  <c r="Q13" i="1" s="1"/>
  <c r="H13" i="1"/>
  <c r="P12" i="1"/>
  <c r="M12" i="1"/>
  <c r="Q12" i="1" s="1"/>
  <c r="R12" i="1" s="1"/>
  <c r="I12" i="1"/>
  <c r="H12" i="1"/>
  <c r="Q11" i="1"/>
  <c r="P11" i="1"/>
  <c r="M11" i="1"/>
  <c r="J11" i="1"/>
  <c r="H11" i="1"/>
  <c r="Q10" i="1"/>
  <c r="P10" i="1"/>
  <c r="R10" i="1" s="1"/>
  <c r="M10" i="1"/>
  <c r="H10" i="1"/>
  <c r="J10" i="1" s="1"/>
  <c r="M9" i="1"/>
  <c r="Q9" i="1" s="1"/>
  <c r="H9" i="1"/>
  <c r="Q8" i="1"/>
  <c r="P8" i="1"/>
  <c r="M8" i="1"/>
  <c r="H8" i="1"/>
  <c r="Q7" i="1"/>
  <c r="P7" i="1"/>
  <c r="M7" i="1"/>
  <c r="J7" i="1"/>
  <c r="H7" i="1"/>
  <c r="I7" i="1" s="1"/>
  <c r="M6" i="1"/>
  <c r="Q6" i="1" s="1"/>
  <c r="H6" i="1"/>
  <c r="J6" i="1" s="1"/>
  <c r="H5" i="1"/>
  <c r="H4" i="1"/>
  <c r="H3" i="1"/>
  <c r="K7" i="1" l="1"/>
  <c r="K23" i="1"/>
  <c r="S23" i="1" s="1"/>
  <c r="H8" i="5"/>
  <c r="B6" i="6" s="1"/>
  <c r="H164" i="3"/>
  <c r="H165" i="3" s="1"/>
  <c r="B4" i="6" s="1"/>
  <c r="H57" i="3"/>
  <c r="R7" i="1"/>
  <c r="R8" i="1"/>
  <c r="R11" i="1"/>
  <c r="R19" i="1"/>
  <c r="S19" i="1" s="1"/>
  <c r="R27" i="1"/>
  <c r="S27" i="1" s="1"/>
  <c r="R16" i="1"/>
  <c r="R24" i="1"/>
  <c r="I8" i="1"/>
  <c r="K8" i="1" s="1"/>
  <c r="S8" i="1" s="1"/>
  <c r="K11" i="1"/>
  <c r="K14" i="1"/>
  <c r="S14" i="1" s="1"/>
  <c r="K26" i="1"/>
  <c r="S26" i="1" s="1"/>
  <c r="J8" i="1"/>
  <c r="I11" i="1"/>
  <c r="J14" i="1"/>
  <c r="J18" i="1"/>
  <c r="K18" i="1" s="1"/>
  <c r="S18" i="1" s="1"/>
  <c r="J22" i="1"/>
  <c r="K22" i="1" s="1"/>
  <c r="S22" i="1" s="1"/>
  <c r="J26" i="1"/>
  <c r="R21" i="1"/>
  <c r="K20" i="1"/>
  <c r="S20" i="1" s="1"/>
  <c r="K3" i="1"/>
  <c r="S3" i="1" s="1"/>
  <c r="J12" i="1"/>
  <c r="K12" i="1" s="1"/>
  <c r="S12" i="1" s="1"/>
  <c r="I13" i="1"/>
  <c r="P13" i="1"/>
  <c r="R13" i="1" s="1"/>
  <c r="J16" i="1"/>
  <c r="K16" i="1" s="1"/>
  <c r="I17" i="1"/>
  <c r="K17" i="1" s="1"/>
  <c r="P17" i="1"/>
  <c r="R17" i="1" s="1"/>
  <c r="J20" i="1"/>
  <c r="I21" i="1"/>
  <c r="P21" i="1"/>
  <c r="J24" i="1"/>
  <c r="K24" i="1" s="1"/>
  <c r="I25" i="1"/>
  <c r="P25" i="1"/>
  <c r="R25" i="1" s="1"/>
  <c r="I9" i="1"/>
  <c r="P9" i="1"/>
  <c r="R9" i="1" s="1"/>
  <c r="I3" i="1"/>
  <c r="I4" i="1"/>
  <c r="K4" i="1" s="1"/>
  <c r="S4" i="1" s="1"/>
  <c r="I5" i="1"/>
  <c r="K5" i="1" s="1"/>
  <c r="S5" i="1" s="1"/>
  <c r="I6" i="1"/>
  <c r="K6" i="1" s="1"/>
  <c r="P6" i="1"/>
  <c r="R6" i="1" s="1"/>
  <c r="J9" i="1"/>
  <c r="I10" i="1"/>
  <c r="K10" i="1" s="1"/>
  <c r="S10" i="1" s="1"/>
  <c r="J13" i="1"/>
  <c r="J17" i="1"/>
  <c r="J21" i="1"/>
  <c r="J25" i="1"/>
  <c r="S7" i="1" l="1"/>
  <c r="S24" i="1"/>
  <c r="S11" i="1"/>
  <c r="S16" i="1"/>
  <c r="K9" i="1"/>
  <c r="S9" i="1" s="1"/>
  <c r="K21" i="1"/>
  <c r="S21" i="1" s="1"/>
  <c r="K25" i="1"/>
  <c r="K13" i="1"/>
  <c r="S13" i="1" s="1"/>
  <c r="S17" i="1"/>
  <c r="S25" i="1"/>
  <c r="S6" i="1"/>
  <c r="S28" i="1" l="1"/>
  <c r="B2" i="6" s="1"/>
  <c r="B7" i="6" s="1"/>
</calcChain>
</file>

<file path=xl/sharedStrings.xml><?xml version="1.0" encoding="utf-8"?>
<sst xmlns="http://schemas.openxmlformats.org/spreadsheetml/2006/main" count="797" uniqueCount="502">
  <si>
    <t>ITEM</t>
  </si>
  <si>
    <t>PRODUTO/SERVIÇO</t>
  </si>
  <si>
    <t>CONTRATAÇÃO</t>
  </si>
  <si>
    <t>OCORR</t>
  </si>
  <si>
    <t>UNID</t>
  </si>
  <si>
    <t>QUANT
UNID</t>
  </si>
  <si>
    <t>VALOR
UNIT</t>
  </si>
  <si>
    <t>TOTAL
Sem encargos</t>
  </si>
  <si>
    <t>ENCARGOS
SOCIAIS</t>
  </si>
  <si>
    <t>PROVISÕES</t>
  </si>
  <si>
    <t>TOTAL
Com encargos
e provisões</t>
  </si>
  <si>
    <t>DIA ÚTEIS
MÊS
para
benefícios</t>
  </si>
  <si>
    <t>DIAS ÚTEIS ANO
para
benefícios</t>
  </si>
  <si>
    <t>BENEFÍCIO VR
Transporte
Base/dia</t>
  </si>
  <si>
    <t>BENEFÍCIO VA
Alimentação
Base/dia</t>
  </si>
  <si>
    <t>BENEFÍCIO VT
Transporte</t>
  </si>
  <si>
    <t>BENEFÍCIO VA
Alimentação</t>
  </si>
  <si>
    <t>Valor total VT + VA</t>
  </si>
  <si>
    <t>TOTAL
de encargos
e benefícios</t>
  </si>
  <si>
    <t>PARÂMETROS, MEMÓRIA DE CÁLCULO E JUSTIFICATIVAS
p/ contratação</t>
  </si>
  <si>
    <t>1.1 PESSOAL</t>
  </si>
  <si>
    <t>1.1.1</t>
  </si>
  <si>
    <t>Diretor geral</t>
  </si>
  <si>
    <t>Serviço / PJ</t>
  </si>
  <si>
    <t>mês</t>
  </si>
  <si>
    <t>1.1.2</t>
  </si>
  <si>
    <t>Diretor artístico</t>
  </si>
  <si>
    <t>1.1.3</t>
  </si>
  <si>
    <t>Diretor administrativo</t>
  </si>
  <si>
    <t>1.1.4</t>
  </si>
  <si>
    <t>Coordenador de programa</t>
  </si>
  <si>
    <t>CLT / 40 horas</t>
  </si>
  <si>
    <t>1.1.5</t>
  </si>
  <si>
    <t>Pesquisador</t>
  </si>
  <si>
    <t>1.1.6</t>
  </si>
  <si>
    <t>Coordenador pedagógico de Núcleo</t>
  </si>
  <si>
    <t>1.1.7</t>
  </si>
  <si>
    <t>Coordenador de Núcleo</t>
  </si>
  <si>
    <t>1.1.8</t>
  </si>
  <si>
    <t>Coordenador de Produção</t>
  </si>
  <si>
    <t>1.1.9</t>
  </si>
  <si>
    <t>Professor (06 horas/semana)</t>
  </si>
  <si>
    <t>CLT / 06 horas</t>
  </si>
  <si>
    <t>1.1.10</t>
  </si>
  <si>
    <t>Professor (12 horas/semana)</t>
  </si>
  <si>
    <t>CLT / 12 horas</t>
  </si>
  <si>
    <t>1.1.11</t>
  </si>
  <si>
    <t>Professor (24 horas/semana)</t>
  </si>
  <si>
    <t>CLT / 24 horas</t>
  </si>
  <si>
    <t>1.1.12</t>
  </si>
  <si>
    <t>Monitor de professor</t>
  </si>
  <si>
    <t>1.1.13</t>
  </si>
  <si>
    <t>Pianista</t>
  </si>
  <si>
    <t>CLT / 16 horas</t>
  </si>
  <si>
    <t>1.1.14</t>
  </si>
  <si>
    <t>Regente</t>
  </si>
  <si>
    <t>CLT / 20 horas</t>
  </si>
  <si>
    <t>1.1.15</t>
  </si>
  <si>
    <t>Preparador vocal</t>
  </si>
  <si>
    <t>1.1.16</t>
  </si>
  <si>
    <t>Professor de preparatório para o ENEM</t>
  </si>
  <si>
    <t>1.1.17</t>
  </si>
  <si>
    <t>Arquivista</t>
  </si>
  <si>
    <t>1.1.18</t>
  </si>
  <si>
    <t>Produtor executivo</t>
  </si>
  <si>
    <t>1.1.19</t>
  </si>
  <si>
    <t>Assistente de produção</t>
  </si>
  <si>
    <t>1.1.20</t>
  </si>
  <si>
    <t>Coordenador de Comunicação</t>
  </si>
  <si>
    <t>1.1.21</t>
  </si>
  <si>
    <t>Fonoaudiólogo</t>
  </si>
  <si>
    <t>1.1.22</t>
  </si>
  <si>
    <t>Musicoterapeuta</t>
  </si>
  <si>
    <t>1.1.23</t>
  </si>
  <si>
    <t>Psicológo</t>
  </si>
  <si>
    <t>CLT / 30 horas</t>
  </si>
  <si>
    <t>1.1.24</t>
  </si>
  <si>
    <t>Assistente social</t>
  </si>
  <si>
    <t>1.1.25</t>
  </si>
  <si>
    <t>Administrador de RH</t>
  </si>
  <si>
    <t>CLT/40 horas</t>
  </si>
  <si>
    <t>SUBTOTAL PESSOAL</t>
  </si>
  <si>
    <t>VALOR TOTAL</t>
  </si>
  <si>
    <t>1.2 SERVIÇOS TERCEIRIZADOS</t>
  </si>
  <si>
    <t>1.2.1</t>
  </si>
  <si>
    <t>Luthieria</t>
  </si>
  <si>
    <t>1.2.2</t>
  </si>
  <si>
    <t>Serviço de apoio - limpeza, vigilância, copeira, supervisão e zeladoria</t>
  </si>
  <si>
    <t>1.2.3</t>
  </si>
  <si>
    <t>Arranjos musicais</t>
  </si>
  <si>
    <t>verba</t>
  </si>
  <si>
    <t>1.2.4</t>
  </si>
  <si>
    <t>Alimentação e bebidas para atender aos alunos da Casa Aprendiz</t>
  </si>
  <si>
    <t>Aquisição</t>
  </si>
  <si>
    <t>1.2.5</t>
  </si>
  <si>
    <t>Comunicação, administração de redes sociais, design, manutenção e hospedagem de website</t>
  </si>
  <si>
    <t>1.2.6</t>
  </si>
  <si>
    <t>Captação de imagem em vídeo e fotografia, incluindo equipamento de alta resolução, equipe e fornecimento de material, editado conforme solicitação</t>
  </si>
  <si>
    <t>1.2.7</t>
  </si>
  <si>
    <t>Assessoria de imprensa</t>
  </si>
  <si>
    <t>1.2.8</t>
  </si>
  <si>
    <t>Desenvolvimento de projetos e prestação de contas</t>
  </si>
  <si>
    <t>1.2.9</t>
  </si>
  <si>
    <t>Curso de técnico de som e operador de áudio para alunos da Casa Aprendiz</t>
  </si>
  <si>
    <t>1.2.10</t>
  </si>
  <si>
    <t>Curso de iluminador cenográfico para alunos da Casa Aprendiz</t>
  </si>
  <si>
    <t>1.2.11</t>
  </si>
  <si>
    <t>Transporte individual (taxi, uber, vale-combustível)</t>
  </si>
  <si>
    <t>1.2.12</t>
  </si>
  <si>
    <t>Transporte, carga e descarga de instrumentos</t>
  </si>
  <si>
    <t>1.2.13</t>
  </si>
  <si>
    <t>Impressão de folders de divulgação do programa</t>
  </si>
  <si>
    <t>un</t>
  </si>
  <si>
    <t>1.2.14</t>
  </si>
  <si>
    <t>Impressão de programas de concertos do programa</t>
  </si>
  <si>
    <t>1.2.15</t>
  </si>
  <si>
    <t>Montagem de um espetáculo de teatro musical</t>
  </si>
  <si>
    <t>1.2.16</t>
  </si>
  <si>
    <t>Bolsas Orquestra</t>
  </si>
  <si>
    <t>Auxílio/PF</t>
  </si>
  <si>
    <t>1.2.17</t>
  </si>
  <si>
    <t>Bolsa Coro</t>
  </si>
  <si>
    <t>1.2.18</t>
  </si>
  <si>
    <t>Bolsa Intermediaria</t>
  </si>
  <si>
    <t>1.2.19</t>
  </si>
  <si>
    <t>Bolsa Iniciante</t>
  </si>
  <si>
    <t>SUBTOTAL SERVIÇOS TERCEIRIZADOS</t>
  </si>
  <si>
    <t>TOTAL</t>
  </si>
  <si>
    <t>1.3 MATERIAIS DE CONSUMO</t>
  </si>
  <si>
    <t>1.3.1</t>
  </si>
  <si>
    <t>Violino</t>
  </si>
  <si>
    <t>Aquisição de violino 4/4 em madeira, tampo: Abeto (Spruce), Lateral e Fundo: Maple, Braço: Maple, Estandarte: Boxwood, Cravelhas: Boxwood, Micro Afinação nas 4 Cordas, Queixeira: Boxwood, Acabamento: Envernizado, Espelho: Ébano, Arco em madeira com "Olho Paris" e Crina Animal Genuína, incluindo estojo térmico retangular rígido (Marca: EAGLE)</t>
  </si>
  <si>
    <t>1.3.2</t>
  </si>
  <si>
    <t>Aquisição de violino 4/4 premium, feito à mão, em madeira, tampo: Abeto (Spruce), Lateral e Fundo: Maple, Braço: Maple, Estandarte: Boxwood, Cravelhas: Boxwood, Micro Afinação nas 4 Cordas, Queixeira: Boxwood, Acabamento: Envernizado, Espelho: Ébano, Arco em madeira com "Olho Paris" e Crina Animal Genuína, incluindo estojo térmico retangular rígido</t>
  </si>
  <si>
    <t>1.3.3</t>
  </si>
  <si>
    <t>Aquisição de Violino 3/4, acabamento em Verniz Translúcido Avermelhado, Madeira encrustada na borda, Tampo em Spruce (Abeto) maciço, Faixas e fundo em Maple maciço, 
Cravelhas, queixeira, estandarte e espelho em Ébano, 4 microafinadores removíveis, 1 arco de crina animal, breu e espaleira, incluindo estojo térmico com higrômetro (Marca: EAGLE)</t>
  </si>
  <si>
    <t>1.3.4</t>
  </si>
  <si>
    <t>Viola</t>
  </si>
  <si>
    <t>Aquisição de viola 4/4 em madeira, tampo: Abeto (Spruce), Lateral e Fundo: Maple, Braço: Maple, Estandarte: Ébano com "Olho Paris", Cravelhas: Ébano com "Olho Paris", Micro Afinação nas 4 Cordas, Queixeira: Ébano, Acabamento: Envelhecido Acetinado, Espelho: Ébano, Arco Profissional de Madeira Octogonal com "Olho Paris", incluindo estojo térmico retangular rígido (Marca: EAGLE)</t>
  </si>
  <si>
    <t>1.3.5</t>
  </si>
  <si>
    <t>Aquisição de viola 4/4 premium, feito à mão, em madeira, tampo: Abeto (Spruce), Lateral e Fundo: Maple, Braço: Maple, Estandarte: Ébano com "Olho Paris", Cravelhas: Ébano com "Olho Paris", Micro Afinação nas 4 Cordas, Queixeira: Ébano, Acabamento: Envelhecido Acetinado, Espelho: Ébano, Arco Profissional de Madeira Octogonal com "Olho Paris", incluindo estojo térmico retangular rígido (Marca: EAGLE)</t>
  </si>
  <si>
    <t>1.3.6</t>
  </si>
  <si>
    <t>Violoncelo</t>
  </si>
  <si>
    <t>Aquisição de violoncelo 4/4 em madeira, tampo: Abeto Maciço (Solid Spruce), Lateral e Fundo: Maple Maciço Trabalhado, Braço: Maple, Estandarte: Boxwood, Cravelhas: Boxwood, Micro Afinação nas 4 Cordas, Acabamento: Envernizado, Espelho: Ébano, Madeira com "Olho Paris" e Crina Animal Genuína, incluindo capa extra luxo (Marca: EAGLE)</t>
  </si>
  <si>
    <t>1.3.7</t>
  </si>
  <si>
    <t>Aquisição de violoncelo 4/4 premium, feito à mão, em madeira, tampo: Abeto Maciço (Solid Spruce), Lateral e Fundo: Maple Maciço Trabalhado, Braço: Maple, Estandarte: Boxwood, Cravelhas: Boxwood, Micro Afinação nas 4 Cordas, Acabamento: Envernizado, Espelho: Ébano, Madeira com "Olho Paris" e Crina Animal Genuína, incluindo capa extra luxo (Marca: EAGLE)</t>
  </si>
  <si>
    <t>1.3.8</t>
  </si>
  <si>
    <t>Aquisição de violoncelo tradicional 3/4 em madeira, Acabamento em Verniz Translúcido Avermelhado, Tampo em Spruce, Faixas e Fundo em Maple, Espelho, Cravelhas e Estandarte em Blackwood, 4 microafinadores, 01 arco de crina animal, inlcuindo bag Luxo e Breu (Marca: Michael)</t>
  </si>
  <si>
    <t>1.3.9</t>
  </si>
  <si>
    <t>Contrabaixo(fixo na Casa Aprendiz)</t>
  </si>
  <si>
    <t>Aquisição de Baixo Acústico 3/4 Tradicional, Acabamento em Verniz Translúcido Avermelhado, Tampo em Spruce, 1 Arco de crina animal, Faixas e Fundo em Maple, Espelho e Estandarte em Blackwood e Tarraxas Cromadas; 
Acompanha bag Luxo e Breu. (Marca: Michael)</t>
  </si>
  <si>
    <t>1.3.10</t>
  </si>
  <si>
    <t>Flautim</t>
  </si>
  <si>
    <t>Aquisição de flautim Linha Profissional - Handmade/Artesanal; Madeira Grenadilla; Bocal standard; Mecanismo facilitador de mi; ​Sapatilhas italianas Lucien Delux (Yamaha YPC62)</t>
  </si>
  <si>
    <t>1.3.11</t>
  </si>
  <si>
    <t>Flauta transversa</t>
  </si>
  <si>
    <t>Aquisição de Flauta Transversal soprano C, Corpo, pé e chaves em alpaca chapeado a prata, Chaves fechadas, G fora de linha, Mecanismo de E e Pé em C, incluindo Estojo e acessórios (Eagle FL 03N)</t>
  </si>
  <si>
    <t>1.3.12</t>
  </si>
  <si>
    <t>Aquisição de Flauta Transversal soprano C, Corpo, pé e chaves em alpaca chapeado a prata, Chaves fechadas, G fora de linha, Mecanismo de E e Pé em C, incluindo Estojo e acessórios (Yamaha 674)</t>
  </si>
  <si>
    <t>1.3.13</t>
  </si>
  <si>
    <t>Oboé</t>
  </si>
  <si>
    <t>Dó / C; Modelo standard; Semi-automático; Sistema simplificado; Chaves fechadas; Chave de 2a oitava; Corpo em resina ABS; Trilho Dó# – Ré#; Trilho Si – Dó#; Trilho Dó – Ré; Chaves banhadas a prata; Tubo estilo americano; Inclui estojo e acessórios (Yamaha YOB 241)</t>
  </si>
  <si>
    <t>1.3.14</t>
  </si>
  <si>
    <t>Clarineta</t>
  </si>
  <si>
    <t>Aquisição de Clarineta em Sib 17 Chaves, Sistema Boehm, Corpo c/ Acabamento Verniz Brilhante, Chaves Niqueladas com Desenho
Ergonômico Contemporâneo e Ferragens Reforçadas. Incluindo estojo modelo luxo (Eagle CLR08)</t>
  </si>
  <si>
    <t>1.3.15</t>
  </si>
  <si>
    <t>Saxofone Alto</t>
  </si>
  <si>
    <t>Acabamento Laqueado; Apoio de polegar Regulável; Campana Removível; Parafusos Aço Inoxidável; Dimensão Sib grave articulado e chave de Fá# agudo; Porta Lira; Estojo Extra Luxo (SA 501)</t>
  </si>
  <si>
    <t>1.3.16</t>
  </si>
  <si>
    <t>Saxofone Tenor</t>
  </si>
  <si>
    <t>Acabamento (Finish) Laqueado; Apoio de polegar Regulável; Campana Removível; Chaves com regulagem de abertura; Parafusos aço Inoxidável; Dimensão Fa# agudo Si b articulado; Recursos Porta Lira; Acompanha Estojo (Case) Luxo, Boquilha estudante abertura 5 com abraçadeira + cobre boquilha, Correia e Grease (pomada lubrificante de cortiça)</t>
  </si>
  <si>
    <t>1.3.17</t>
  </si>
  <si>
    <t>Saxofone Barítono</t>
  </si>
  <si>
    <t>Acabament Laqueado; Afinação Eb (Mi bemol); Cor Dourado; Dimensões: 24.000 x 37.000 x 74.000 CM; Molas: Agulha de aço rígido Estojo semirrígido incluso; (Yamaha YAS 62)</t>
  </si>
  <si>
    <t>1.3.18</t>
  </si>
  <si>
    <t>Saxofone Soprano</t>
  </si>
  <si>
    <t>Parafusos Aço Inoxidável; Dimensão Fa# agudo Si b articulado; Todel Reto e Curvo; Estojo (Case) Luxo; Acabamento: Laqueado) (Eagle SP 502L)</t>
  </si>
  <si>
    <t>1.3.19</t>
  </si>
  <si>
    <t>Trompa</t>
  </si>
  <si>
    <t>Trompa em Fá/ Sib Eagle TPA680; Acabamento Laqueado; Anel Fixo Apoios reguláveis; Calibre 12 mm de diâmetro; Campana 310 mm; Recursos Execução com a mão esquerda; Rotores 4 Válvulas rotativas (Eagle TPA 680)</t>
  </si>
  <si>
    <t>1.3.20</t>
  </si>
  <si>
    <t>Trompete</t>
  </si>
  <si>
    <t>Afinação: Bb (Sí Bemol); Bocal: TR-11B4; Calibre: Médio Largo 11,65mm (0.459"); Campana: Latão Amarelo 123mm (4-7/8"); Laqueado (Yamaha YTR 3335)</t>
  </si>
  <si>
    <t>1.3.21</t>
  </si>
  <si>
    <t>Trombone</t>
  </si>
  <si>
    <t>Calibre médio 12.7mm (0.500"); Campana 204.4mm (8") latão amarelo; Vara exterior/interior alpaca; Peso standard; Pescoço do bocal fino; Bocal 48; Com estojo e acessórios (Yamaha YSL 354)</t>
  </si>
  <si>
    <t>1.3.22</t>
  </si>
  <si>
    <t>Bombardino</t>
  </si>
  <si>
    <t>Acabamento Laqueado; Botões Perolizados; Calibre	Ø 14,5 mm; Campana Ø 280 mm; Parafusos Aço Inoxidável; Encaixes Alpaca; Recursos Porta Lira; Estojo (Case) Extra Luxo (Eagle EUP 660)</t>
  </si>
  <si>
    <t>1.3.23</t>
  </si>
  <si>
    <t>Ukulele</t>
  </si>
  <si>
    <t>Ukulele soprano com braço, tampo, lateral e fundo Mahogany, tarraxas blindadas e cromadas. (Tagima, Kalani ou Shelby)</t>
  </si>
  <si>
    <t>1.3.24</t>
  </si>
  <si>
    <t>Pandeiro</t>
  </si>
  <si>
    <t>Aquisição de pandeiro 08" polegadas com corpo compensado laminado de jequitiba, Tarraxa em alumínio, 5 afinações, 4 jogos de Platinelas em inox com abafador. Incluindo chave de afinação (Imperial ou artesanal)</t>
  </si>
  <si>
    <t>1.3.25</t>
  </si>
  <si>
    <t>Prato sinfônico</t>
  </si>
  <si>
    <t xml:space="preserve">Par de Pratos 20 Cymbal Symphonic Orquestra Fanfarra </t>
  </si>
  <si>
    <t>1.3.26</t>
  </si>
  <si>
    <t>Tímpano</t>
  </si>
  <si>
    <t>Quarteto de tímpanos para orquestra sinfônica com pedal</t>
  </si>
  <si>
    <t>1.3.27</t>
  </si>
  <si>
    <t>Xilofone soprano</t>
  </si>
  <si>
    <t>Xilofone Orff soprano - Possui 16 teclas, sendo 13 naturais (de DÓ a LÁ) e 3 alteradas (2 FÁ# e 1 SIb). Os pinos de fixação devem ser obrigatoriamente flexíveis. As teclas devem ser confeccionadas em Ipê especial. Acompanha um par de baquetas costuradas a mão, com densidade apropriada a cada altura. Produzido artesanalmente.
Dimensões: 67 x 26 x 15 cm</t>
  </si>
  <si>
    <t>1.3.28</t>
  </si>
  <si>
    <t>Xilofone contralto</t>
  </si>
  <si>
    <t>Xilofone Orff contralto - Possui 16 teclas, sendo 13 naturais (de DÓ a LÁ) e 3 alteradas (2 FÁ# e 1 SIb). Os pinos de fixação devem ser obrigatoriamente flexíveis. As teclas devem ser confeccionadas em Ipê especial. Acompanha um par de baquetas costuradas a mão, com densidade apropriada a cada altura. Produzido artesanalmente.
Dimensões: 64 x 32 x 25 cm</t>
  </si>
  <si>
    <t>1.3.29</t>
  </si>
  <si>
    <t>Xilofone baixo</t>
  </si>
  <si>
    <t>Xilofone Orff baixo - Possui 16 teclas, sendo 13 naturais (de DÓ a LÁ) e 3 alteradas (2 FÁ# e 1 SIb). Os pinos de fixação devem ser obrigatoriamente flexíveis. As teclas devem ser confeccionadas em Ipê especial. Acompanha um par de baquetas costuradas a mão, com densidade apropriada a cada altura. Produzido artesanalmente.
Dimensões: 67 x 37 x 38 cm</t>
  </si>
  <si>
    <t>1.3.30</t>
  </si>
  <si>
    <t>Agogô</t>
  </si>
  <si>
    <t>Instrumento de percussão, feito de madeira que consta de um segurador unido a duas peças retangulares de tamanhos diferentes, percutida com baqueta, que produzem alturas sonoras diferentes (grave e agudo). Pode ser utilizado para acompanhamento musical e discriminação de alturas. Acompanha baqueta de madeira. Produzido artesanalmente</t>
  </si>
  <si>
    <t>1.3.31</t>
  </si>
  <si>
    <t xml:space="preserve">Bloco de madeira P </t>
  </si>
  <si>
    <t>Instrumento de percussão, feito de madeira maciça nobre, percutido em sua superfície por uma baqueta. Acompanha baqueta de madeira. Produzido artesanalmente.</t>
  </si>
  <si>
    <t>1.3.32</t>
  </si>
  <si>
    <t>Bloco de madeira M</t>
  </si>
  <si>
    <t>Instrumento de percussão, feito de madeira maciça nobre, percutido em sua superfície por uma baqueta. Acompanha baqueta de madeira. Produzido artesanalmente.
Dimensões: 14 x 5 x 3,5 cm</t>
  </si>
  <si>
    <t>1.3.33</t>
  </si>
  <si>
    <t>Bloco de madeira G</t>
  </si>
  <si>
    <t>Instrumento de percussão, feito de madeira maciça nobre, percutido em sua superfície por uma baqueta. Acompanha baqueta de madeira. Produzido artesanalmente.
Dimensões: 16 x 5 x 3,5 cm</t>
  </si>
  <si>
    <t>1.3.34</t>
  </si>
  <si>
    <t xml:space="preserve">Castanhola natural </t>
  </si>
  <si>
    <t>Instrumento de percussão que constam de dois pequenos discos de madeira amarrados por um elástico em uma das pontas exercendo resistência para fechar e encostar um disco no outro. O contato dos discos é que produz o seu som. De fácil manipulação é muito indicado para bebês e crianças pequenas. Produzido artesanalmente.
Dimensões: 6 x 2,5 cm</t>
  </si>
  <si>
    <t>1.3.35</t>
  </si>
  <si>
    <t>Clava G</t>
  </si>
  <si>
    <t>Instrumento feito em madeira maciça nobre. Instrumento de percussão que consta de dois bastões de madeira percutidos um contra o outro. Produzido artesanalmente.
Dimensões: 22 x 2,8 cm</t>
  </si>
  <si>
    <t>1.3.36</t>
  </si>
  <si>
    <t>Clava M</t>
  </si>
  <si>
    <t>Instrumento feito em madeira maciça nobre. Instrumento de percussão que consta de dois bastões de madeira percutidos um contra o outro. Produzido artesanalmente.
Dimensões: 21 x 2,5 cm (dimensões aproximadas)</t>
  </si>
  <si>
    <t>1.3.37</t>
  </si>
  <si>
    <t>Clava P</t>
  </si>
  <si>
    <t>Instrumento feito em madeira maciça nobre. Pode ser utilizada para acompanhar ritmos, tempo forte e pulsação. Instrumento de percussão que consta de dois bastões de madeira percutidos um contra o outro. Produzido artesanalmente.
Dimensões: 19, x 2,3 cm</t>
  </si>
  <si>
    <t>1.3.38</t>
  </si>
  <si>
    <t>Ganzá</t>
  </si>
  <si>
    <t>Feitos de Madeira e PVC, possibilitando a produção de 2 timbres diferentes no mesmo instrumento se tocado na posição vertical ou horizontal. Um exemplar de cada Cor: laranja, roxo, amarelo, vermelho e verde. Produzido artesanalmente.
Dimensões: 12 x 5 cm</t>
  </si>
  <si>
    <t>1.3.39</t>
  </si>
  <si>
    <t>Pandeiro Orff</t>
  </si>
  <si>
    <t>Instrumento de percussão, feito de madeira, pele animal e pequenos pratos de metal (pratinelas). Adaptado para uso por crianças, com segurança. Percutido com a mão. Produzido artesanalmente.
Dimensões: 18 x 5 cm</t>
  </si>
  <si>
    <t>1.3.40</t>
  </si>
  <si>
    <t>Recobra</t>
  </si>
  <si>
    <t>Instrumentos desenvolvido pela MT Instrumentos. Feito com teclas de madeira maciça nobre. Pode ser utilizado como instrumento solista ou para acompanhar ritmos. Produzido artesanalmente.
Dimensões: 30 x 6,5 x 2 cm.</t>
  </si>
  <si>
    <t>1.3.41</t>
  </si>
  <si>
    <t>Tambor P</t>
  </si>
  <si>
    <t>Instrumento de percussão, feito de madeira e pele animal (boi) pode ser percutido por baqueta ou com as mãos. Acompanha baqueta de madeira. Produzido artesanalmente.
Dimensões: 17 x 20 cm</t>
  </si>
  <si>
    <t>1.3.42</t>
  </si>
  <si>
    <t>Tambor G</t>
  </si>
  <si>
    <t>Instrumento de percussão, feito de madeira maciça e pele animal (boi) pode ser percutido por baqueta ou com as mãos. Acompanha baqueta de madeira. Produzido artesanalmente. 
Dimensões: 20 x 20 cm</t>
  </si>
  <si>
    <t>1.3.43</t>
  </si>
  <si>
    <t>Maraca</t>
  </si>
  <si>
    <t>Instrumento de percussão que consta de um segurador de madeira unido a um chocalho feito de PVC e madeira. Seu som é produzido sacudindo-se o instrumento. Um exemplar de cada cor: amarelo, laranja, roxo, vermelho, vermelho e verde. Produzido artesanalmente.
Dimensões: 18 x 5 cm</t>
  </si>
  <si>
    <t>1.3.44</t>
  </si>
  <si>
    <t>Teclado</t>
  </si>
  <si>
    <t>Teclado arranjador 49 teclas de tamanho natural, 12 tons de Polifonia máxima, 100 timbres integrados, 100 ritmos integrados, Acompanhamento automático, com Banco de músicas de 50 músicas, Função de lições, Controlador do banco de músicas, Transposição de teclas, 12 intervalos (-6 a +5 semitons), Controle de afinação A4 (aproximadamente 440 Hz ± 50 centésimos), Visor LCD, 2 Alto-falantes 10cm, Terminais de entrada/saída, Saída para fones de ouvido, Alimentação externa. Incluindo livro de músicas e estante para partituras (Casio CTK-240)</t>
  </si>
  <si>
    <t>1.3.45</t>
  </si>
  <si>
    <t>Piano</t>
  </si>
  <si>
    <t>Piano de armário (ou de Parede ou vertical) com tampo harmônico flutuante de abeto maciço; martelos: Classe superior (Serie SU, artesanal); cordas: Classe superior (Serie SU, artesanal); 3 pedais: Surdina (una corda), Abafador e Sustain; Teclas brancas em Ivorite (Marfim Sintético); Tampa do teclado com mecanismo amortecedor soft-close (fecho suave); Cor: Preto Polido; Acompanha banqueta fixa.(Yamaha YUS5)</t>
  </si>
  <si>
    <t>um</t>
  </si>
  <si>
    <t>1.3.46</t>
  </si>
  <si>
    <t>Pedal</t>
  </si>
  <si>
    <t>Pedal de Sustain para teclados com chave para inverter a polaridade de acordo com a necessidade de cada teclado.
Conector Plug P10 com cabo de 1,90 metros. Material: caixa de metal com borracha. (Cherub wtb004pto ou similar)</t>
  </si>
  <si>
    <t>1.3.47</t>
  </si>
  <si>
    <t>Microfone</t>
  </si>
  <si>
    <t>Amplificador de voz portátil para professores com microfone com fio Fone de ouvido Faixa de cintura recarregável</t>
  </si>
  <si>
    <t>1.3.48</t>
  </si>
  <si>
    <t>Tripé</t>
  </si>
  <si>
    <t>Tripé para teclado</t>
  </si>
  <si>
    <t>1.3.49</t>
  </si>
  <si>
    <t>Case para teclado</t>
  </si>
  <si>
    <t>Bolsa em nylon 600g acolchoada, material resistente e impermeável. Parte interna forrada para transporte de teclados</t>
  </si>
  <si>
    <t>1.3.50</t>
  </si>
  <si>
    <t>Case de violino</t>
  </si>
  <si>
    <t>Bolsa em material resistente e impermeável. Parte interna forrada para transporte de violino</t>
  </si>
  <si>
    <t>1.3.51</t>
  </si>
  <si>
    <t>Case de viola</t>
  </si>
  <si>
    <t>Bolsa em material resistente e impermeável. Parte interna forrada para transporte de viola</t>
  </si>
  <si>
    <t>1.3.52</t>
  </si>
  <si>
    <t>Bag de violoncelo</t>
  </si>
  <si>
    <t>Bolsa em material resistente e impermeável. Parte interna forrada para transporte de violoncelo</t>
  </si>
  <si>
    <t>1.3.53</t>
  </si>
  <si>
    <t>Flauta doce</t>
  </si>
  <si>
    <t>Aquisição de Flauta Doce Soprano Barroca em resina ABS, afinação em C (Dó), 3 partes, Cor bege, incluindo bag de algodão e manual de digitação (Yamaha)</t>
  </si>
  <si>
    <t>TOTAL INSTRUMENTOS</t>
  </si>
  <si>
    <t>MATERIAL DE USO REGULAR / PRÁTICA MUSICAL</t>
  </si>
  <si>
    <t>Estantes (orquestra)</t>
  </si>
  <si>
    <t>Estante de partitura em metal com pintura eletrostática preta, dobrável
Medida do pedestal: Mínima: 115 cm Máxima 1,70 cm</t>
  </si>
  <si>
    <t>Cadeiras</t>
  </si>
  <si>
    <t>Cadeira dobrável com dobradiças duplas, construída em estrutura Tubular de aço 7/8 polegadas, pintura eletrostática preta e assento e encosto almofadados revestidos em vinil preto</t>
  </si>
  <si>
    <t>Banquetas</t>
  </si>
  <si>
    <t>Banqueta alta em madeira com assento estofado</t>
  </si>
  <si>
    <t>Luminária Para Partitura</t>
  </si>
  <si>
    <t>Luminária em LEDs para estante de partitura com garra e pescoço de ganso flexível, com botão liga/desliga e alimentação por pilhas</t>
  </si>
  <si>
    <t>Pódio para maestro</t>
  </si>
  <si>
    <t>Estante para maestro</t>
  </si>
  <si>
    <t>Uniforme (uso diário)</t>
  </si>
  <si>
    <t>Camiseta 100% algodão, fio penteado 30.1 e gramatura 160 g/m2 com estampa em silk-screen 4/0</t>
  </si>
  <si>
    <t>Uniforme (oficial orquestra)</t>
  </si>
  <si>
    <t>Camisa social fio tinto em tecido 100% algodão, fio 50, colarinho estreito, manga longa com abotoamento frontal e nos punhos, e ponta do punho chanfrada. Com bordado da logo da Orquestra Jovem Aprendiz</t>
  </si>
  <si>
    <t>Calça social</t>
  </si>
  <si>
    <t>Vestido</t>
  </si>
  <si>
    <t>Casaco universitário personalizado</t>
  </si>
  <si>
    <t>Sapato preto</t>
  </si>
  <si>
    <t>Lousa de vidro pautada</t>
  </si>
  <si>
    <t>Lousa pautada em vidro pautada com dimensões 1,20 x 0,90 cm</t>
  </si>
  <si>
    <t>Caderno de alunos</t>
  </si>
  <si>
    <t>Caderno pautado formato 20x27,5cm, 96 folhas em papel offset 56g</t>
  </si>
  <si>
    <t>VIVA</t>
  </si>
  <si>
    <t>Impressão e encadernação do método "Viva!", desenvolvido pela equipe do Programa Aprendiz para Violino, viola e violoncelo</t>
  </si>
  <si>
    <t>Caderno pedagógico MPB/Canto</t>
  </si>
  <si>
    <t>Caderno pedagógico para professores</t>
  </si>
  <si>
    <t>Caderno pedagógico Iniciação Musical</t>
  </si>
  <si>
    <t>TOTAL MATERIAL DE USO REGULAR / PRÁTICA MUSICAL</t>
  </si>
  <si>
    <t>MATERIAL DE ESCRITÓRIO / MANUTENÇÃO / LIMPEZA</t>
  </si>
  <si>
    <t>Mesa de escritório</t>
  </si>
  <si>
    <t>Escrivaninha com tampo em MDP BP de 25mm, pés metálicos com sapata niveladora e pintura epóxi, medindo 75cm(A) x 120cm(L) x 50cm (P)</t>
  </si>
  <si>
    <t>Cadeira de escritório</t>
  </si>
  <si>
    <t>Cadeira acolchoada para escritório com regulador de altura, encosto em tecido mesh e rodízios em nylon, estrutura em tubos de aço e polipropileno, com capacidade para suportar até 120kg</t>
  </si>
  <si>
    <t>Armário</t>
  </si>
  <si>
    <t>Armário de Aço 2 Portas Multiuso com 1.70m de altura e fechadura</t>
  </si>
  <si>
    <t>Sofá</t>
  </si>
  <si>
    <t>Jogo de sofá, 3 e 2 lugares</t>
  </si>
  <si>
    <t>Bebedouro</t>
  </si>
  <si>
    <t>Bebedouro Industrial Knox Inox com Boia e Filtro 50 Litros 110V</t>
  </si>
  <si>
    <t>Geladeira</t>
  </si>
  <si>
    <t>Refrigerador 2 Portas 462 Litros Frost Free</t>
  </si>
  <si>
    <t>Freezer horizontal</t>
  </si>
  <si>
    <t>Freezer horizontal 1 porta 200L, classificação energética A, 4 Funções: conserva, resfria, congela e freezer, 9 Temperaturas, Puxador ergonômico, 127v</t>
  </si>
  <si>
    <t>Microondas</t>
  </si>
  <si>
    <t>Forno Micro-ondas na cor branca, 21 litros, potência 700w, com porta de vidro, selo Procel A, 127v ou bivolt</t>
  </si>
  <si>
    <t>Fogão</t>
  </si>
  <si>
    <t>Fogão Industrial 4 Bocas com Forno Tampa Inox</t>
  </si>
  <si>
    <t>Cafeteira</t>
  </si>
  <si>
    <t>Cafeteira elétrica com capacidade de preparo de 32 xícaras de café em pó, 127v.</t>
  </si>
  <si>
    <t>Garrafa térmica</t>
  </si>
  <si>
    <t>Garrafa térmica 1,8L sistema de pressão, com alça, revestida em aço/ inox fosco e ampola de vidro</t>
  </si>
  <si>
    <t>Itens de decoração</t>
  </si>
  <si>
    <t>Quadros, vasos, molduras, objetos de mesa, prateleiras, persianas, etc</t>
  </si>
  <si>
    <t>TOTAL MATERIAL DE ESCRITÓRIO / MANUTENÇÃO / LIMPEZA</t>
  </si>
  <si>
    <t>EQUIPAMENTOS AUXILIARES / ELETROELETRÔNICOS</t>
  </si>
  <si>
    <t>Computador</t>
  </si>
  <si>
    <t>Locação de notebook com processador mínimo Intel Core i3, Memoria de 08Gb, sistema de armazenamento de 250Gb, sistema operacional Windows 10, incluindo fonte de alimentação</t>
  </si>
  <si>
    <t>Impressora Multifuncional</t>
  </si>
  <si>
    <t>Locação de impressora Multifuncional</t>
  </si>
  <si>
    <t>Tablet</t>
  </si>
  <si>
    <t>01 Tablet 8 polegadas, sistema operacional Android, 32GB deRAM, Câmera dupla, Com bluetooth, Memória expansível, Processador Quad-Core, 01 Carregador de 7.75W, 01 Cabo de Dados, 01 Pino extrator de chip, 01 Quick User Guide</t>
  </si>
  <si>
    <t>Televisão</t>
  </si>
  <si>
    <t>Smart Tv 43" LED FullHD, 60hz com conexão Wifi e Bluetooth, 3 entradas HDMI, USB, 1 RF para TV aberta, 1 Saída Óptica, Brilho (cd/m²): 180, Taxa de contraste dinâmico: 1:200.000, Tempo de resposta (ms): &lt;8 ms - BiVolt</t>
  </si>
  <si>
    <t>Fone de ouvido</t>
  </si>
  <si>
    <t>Headphone do tipo Over-Ear, com sistema acústico fechado, resposta em frequência 20 - 20.000 Hz, Impedância 32 Ohm, sensibilidade 102dB, caixa acústica com 32mm</t>
  </si>
  <si>
    <t>Extensão elétrica</t>
  </si>
  <si>
    <t>Extensão Elétrica Reforçada em fio PP 2,5mm com 4 tomadas plugue 20A e cabo com 10 metros, com potência de 2500W (110V) ou 4400W (220V)</t>
  </si>
  <si>
    <t>TOTAL EQUIPAMENTOS AUXILIARES / ELETROELETRÔNICOS</t>
  </si>
  <si>
    <t>PEÇAS DE REPOSIÇÃO / INSUMOS</t>
  </si>
  <si>
    <t>Cordas de violino</t>
  </si>
  <si>
    <t>Aquisição de Jogo de 4 cordas para violino Composição: 1ª Mi em aço sólido, 2ªLá, 3ªRé e 4ª Sol núcleo fibra sintética (Mauro Calixto)</t>
  </si>
  <si>
    <t>Cordas de viola</t>
  </si>
  <si>
    <t>Aquisição de Jogo de cordas para viola com composição em núcleo de fibra sintética (Mauro Calixto)</t>
  </si>
  <si>
    <t>Cordas de violoncelo</t>
  </si>
  <si>
    <t>Aquisição de Jogo de cordas para violoncelo com núcleo em aço sólido (Mauro Calixto)</t>
  </si>
  <si>
    <t>Cordas de contrabaixo</t>
  </si>
  <si>
    <t>Aquisição de Jogo de cordas para contrabaixo com núcleo em aço sólido (Mauro Calixto)</t>
  </si>
  <si>
    <t>Arco de violino 3/4</t>
  </si>
  <si>
    <t>Arco para violino em Maçaranduba, Talão em Ébano, Concha Madre Pérola, Guarnição em Couro e fios encapados, Crina Mongolia</t>
  </si>
  <si>
    <t>Arco de violino 4/4</t>
  </si>
  <si>
    <t>Arco de viola</t>
  </si>
  <si>
    <t>Aquisição de arco para Viola em Maçaranduba, Formato Redondo, Empunhadura Emborrachada e fios encapados, Crina natural</t>
  </si>
  <si>
    <t>Arco de violoncelo</t>
  </si>
  <si>
    <t>Arco para violoncelo em Maçaranduba, Talão em Rosewood, detalhes em Madre Pérola, Guarnição em Couro e fios encapados, Crina Mongolia</t>
  </si>
  <si>
    <t>Arco de contrabaixo</t>
  </si>
  <si>
    <t>Aquisição para contrabaixo em Maçaranduba, Formato Redondo, Empunhadura Emborrachada e fios encapados, Crina natural</t>
  </si>
  <si>
    <t>Arco para violino premium</t>
  </si>
  <si>
    <t>Arco fibra de carbono olho Paris para violino 4/4 (Orquezz)</t>
  </si>
  <si>
    <t>Arco para viola premium</t>
  </si>
  <si>
    <t>Arco fibra de carbono olho Paris para viola 4/4 (Orquezz)</t>
  </si>
  <si>
    <t>1.3.0100</t>
  </si>
  <si>
    <t>Arco para violoncelo premium</t>
  </si>
  <si>
    <t>Arco fibra de carbono olho Paris para violoncelo 4/4 (Orquezz)</t>
  </si>
  <si>
    <t>1.3.0101</t>
  </si>
  <si>
    <t>Palheta Clarineta</t>
  </si>
  <si>
    <t>Aquisição de caixa de Palhetas para clarineta Vandoren 2,0</t>
  </si>
  <si>
    <t>cx</t>
  </si>
  <si>
    <t>Aquisição de caixa de Palhetas para clarineta Vandoren 2,5</t>
  </si>
  <si>
    <t>Aquisição de caixa de Palhetas para clarineta Vandoren 3,0</t>
  </si>
  <si>
    <t>Palheta Saxofone Alto</t>
  </si>
  <si>
    <t>Aquisição de caixa de Palhetas para Saxofone Alto Vandoren Java 2,0</t>
  </si>
  <si>
    <t>Aquisição de caixa de Palhetas para Saxofone Alto Vandoren Java 2,5</t>
  </si>
  <si>
    <t>Aquisição de caixa de Palhetas para Saxofone Alto Vandoren Java 3,0</t>
  </si>
  <si>
    <t>Palheta Saxofone Soprano</t>
  </si>
  <si>
    <t>Aquisição de caixa de Palhetas para Saxofone Soprano Vandoren Java 2,0</t>
  </si>
  <si>
    <t>Aquisição de caixa de Palhetas para Saxofone Soprano Vandoren Java 2,5</t>
  </si>
  <si>
    <t>Aquisição de caixa de Palhetas para Saxofone Soprano Vandoren Java 3,0</t>
  </si>
  <si>
    <t>Palheta Saxofone Barítono</t>
  </si>
  <si>
    <t>Aquisição de caixa de Palhetas para Saxofone Barítono Vandoren Java 2,0</t>
  </si>
  <si>
    <t>Aquisição de caixa de Palhetas para Saxofone Barítono Vandoren Java 2,5</t>
  </si>
  <si>
    <t>Aquisição de caixa de Palhetas para Saxofone Barítono Vandoren Java 3,0</t>
  </si>
  <si>
    <t>Palheta Saxofone Tenor</t>
  </si>
  <si>
    <t>Aquisição de caixa de Palhetas para Saxofone Tenor Vandoren Java 2,0</t>
  </si>
  <si>
    <t>Aquisição de caixa de Palhetas para Saxofone Tenor Vandoren Java 2,5</t>
  </si>
  <si>
    <t>Aquisição de caixa de Palhetas para Saxofone Tenor Vandoren Java 3,0</t>
  </si>
  <si>
    <t>Kit de Palhetas de Oboé</t>
  </si>
  <si>
    <t>Aquisição de caixa de Palhetas para oboé</t>
  </si>
  <si>
    <t>Óleo para metais Yamaha</t>
  </si>
  <si>
    <t>Óleo lubrificante (Valve Oil) Regular, Yamaha, 60ml</t>
  </si>
  <si>
    <t xml:space="preserve">Boquilha de Clarineta </t>
  </si>
  <si>
    <t>Vandoren M30</t>
  </si>
  <si>
    <t>Pacote Adesivo de boquilha</t>
  </si>
  <si>
    <t>BG- 8 milímetros</t>
  </si>
  <si>
    <t>Boquilha Sax Alto</t>
  </si>
  <si>
    <t>Vandoren V16 Para A6s+ - Sm812s+</t>
  </si>
  <si>
    <t xml:space="preserve">Boquilha Sax Soprano </t>
  </si>
  <si>
    <t>V16 S7 Ebonite Sm803 Vandoren</t>
  </si>
  <si>
    <t xml:space="preserve">Boquilha Sax Barítono </t>
  </si>
  <si>
    <t>Vandoren Optimum B L 5 Sm733</t>
  </si>
  <si>
    <t xml:space="preserve">Boquilha Sax Tenor </t>
  </si>
  <si>
    <t>V16 T7 Ebonite Sm823el Vandoren</t>
  </si>
  <si>
    <t>Breu</t>
  </si>
  <si>
    <t>Breu resina clara Inodora e antialérgica (Paganini)</t>
  </si>
  <si>
    <t>Espaleira</t>
  </si>
  <si>
    <t>Espaleira para violino 4/4 e 3/4 com regulagem de altura e garras emborrachadas (Smart)</t>
  </si>
  <si>
    <t>Espaleira para viola com regulagem de altura e garras emborrachadas (Smart)</t>
  </si>
  <si>
    <t>Antiderrapante para violoncelo/baixo</t>
  </si>
  <si>
    <t>Apoio Bolachão Espigão em nylon para violoncelo</t>
  </si>
  <si>
    <t>Flanela</t>
  </si>
  <si>
    <t>Pano flanela 28cm x 38cm (pacote com 12 unidades)</t>
  </si>
  <si>
    <t>Fonte (teclado)</t>
  </si>
  <si>
    <t>Fonte bivolt 9v</t>
  </si>
  <si>
    <t>Lápis</t>
  </si>
  <si>
    <t>Caixa de lápis preto 6B (Faber Castel)</t>
  </si>
  <si>
    <t>Caneta (caixa)</t>
  </si>
  <si>
    <t>Caixa de caneta esferográfica azul</t>
  </si>
  <si>
    <t>Borracha (caixa)</t>
  </si>
  <si>
    <t>Caixa de borracha escolar branca</t>
  </si>
  <si>
    <t>Cola (caixa)</t>
  </si>
  <si>
    <t>Caixa de cola branca 90gr</t>
  </si>
  <si>
    <t>Grampeador</t>
  </si>
  <si>
    <t>Grampeador simples</t>
  </si>
  <si>
    <t>Pilot</t>
  </si>
  <si>
    <t>Kit Pilot com 12 unidades</t>
  </si>
  <si>
    <t>Caneta para quadro</t>
  </si>
  <si>
    <t>Marcador para quadro branco recarregável vboard</t>
  </si>
  <si>
    <t>Apagador para quadro</t>
  </si>
  <si>
    <t>Apagador para quadro branco com base de plástico reforçado, feltro e refil substituÍvel</t>
  </si>
  <si>
    <t>Pilha</t>
  </si>
  <si>
    <t>Pilhas AAA para luminária de estante de partitura (caixa 16 un)</t>
  </si>
  <si>
    <t>Papel ofício</t>
  </si>
  <si>
    <t>Resma de papel A4 com 500fls</t>
  </si>
  <si>
    <t>Pastas</t>
  </si>
  <si>
    <t>Pasta plástica com elástico transparente c 10 unidades</t>
  </si>
  <si>
    <t>Envelopes</t>
  </si>
  <si>
    <t>Envelope pardo natural 75gr 240x340 c/ 100 unidades</t>
  </si>
  <si>
    <t>Clips</t>
  </si>
  <si>
    <t>Caixa de clips 100 unidades</t>
  </si>
  <si>
    <t>Copo plástico descartável</t>
  </si>
  <si>
    <t>Copo plástico 180ml, caixa com 1000</t>
  </si>
  <si>
    <t>Copo reutilizável com a marca do programa</t>
  </si>
  <si>
    <t>Copo personalizado produzido em material reaproveitado com capacidade de 400ml, com gravação em silk Screen ou tampografia</t>
  </si>
  <si>
    <t>Caderno de notas blocado com impressão de marca do programa</t>
  </si>
  <si>
    <t>Caderno Formato: A5 (14,8 x 21,0 cm); Impressão: 50 vias iguais; Cores: 4x0 (colorido); Papel: Offset 90g; Acabamento: Refile; Colado
Capa Formato: A5 (14,8 x 21,0 cm); Impressão: 4 Páginas; Cores: 4x4 (colorido); Papel: Couché Fosco 170g</t>
  </si>
  <si>
    <t>Caneta com a marca do programa</t>
  </si>
  <si>
    <t>Caneta branca com corpo em Plástico; Impressão Digital 4 Cores</t>
  </si>
  <si>
    <t>Bolsa de tecido com a marca do programa</t>
  </si>
  <si>
    <t>Sacola Retornável modelo pastel (sem fundo ou lateral), corpo feito em algodão Natural nas dimensões 33x40cm. Alça de ombro com fita de algodão crú trançado de 60cm e 30mm de largura. Valores incluem personalização Digital Transfer Color (fotográfico) com área de impressão 15x21cm</t>
  </si>
  <si>
    <t>Material de limpeza</t>
  </si>
  <si>
    <t>Papel higiênico, papel toalha, sabão, detergente, agua sanitária, esponja, etc</t>
  </si>
  <si>
    <t>TOTAL PEÇAS DE REPOSIÇÃO / INSUMOS</t>
  </si>
  <si>
    <t>SUBTOTAL MATERIAL DE CONSUMO</t>
  </si>
  <si>
    <t>1.4 CUSTOS INDIRETOS</t>
  </si>
  <si>
    <t>1.4.1</t>
  </si>
  <si>
    <t>Internet/Telefone</t>
  </si>
  <si>
    <t>Concessionária</t>
  </si>
  <si>
    <t>1.4.2</t>
  </si>
  <si>
    <t>Softwares (licenças de uso)</t>
  </si>
  <si>
    <t>1.4.3</t>
  </si>
  <si>
    <t>Contabilidade</t>
  </si>
  <si>
    <t>1.4.4</t>
  </si>
  <si>
    <t>Assessoria Jurídica</t>
  </si>
  <si>
    <t>1.4.5</t>
  </si>
  <si>
    <t>Coordenação administrativo-financeira</t>
  </si>
  <si>
    <t>SUBTOTAL CUSTOS INDIRETOS</t>
  </si>
  <si>
    <t>2. DESPESAS EXTRAORDINÁRIAS</t>
  </si>
  <si>
    <t>2.1</t>
  </si>
  <si>
    <t>Eventos extraordinários</t>
  </si>
  <si>
    <t>2.2</t>
  </si>
  <si>
    <t>Palestras e formação pedagógica para os profissionais do programa</t>
  </si>
  <si>
    <t>hora</t>
  </si>
  <si>
    <t>2.3</t>
  </si>
  <si>
    <t>Iluminação e sonorização de eventos
(locação de equipamentos e técnico)</t>
  </si>
  <si>
    <t>serviço</t>
  </si>
  <si>
    <t>2.4</t>
  </si>
  <si>
    <t>Kit lanche para eventos externos</t>
  </si>
  <si>
    <t>unidade</t>
  </si>
  <si>
    <t>2.5</t>
  </si>
  <si>
    <t>Locação de ônibus ou van para transporte coletivo</t>
  </si>
  <si>
    <t>SUBTOTAL DESPESAS EXTRAORDINÁRIAS</t>
  </si>
  <si>
    <t xml:space="preserve"> </t>
  </si>
  <si>
    <t>Total</t>
  </si>
  <si>
    <t>Pessoal</t>
  </si>
  <si>
    <t>Serviços terceirizados</t>
  </si>
  <si>
    <t>Material de consumo</t>
  </si>
  <si>
    <t>Custos indiretos</t>
  </si>
  <si>
    <t>Despesas extraordinárias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</si>
</sst>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R$&quot;\ #,##0.00;\-&quot;R$&quot;\ #,##0.00"/>
    <numFmt numFmtId="8" formatCode="&quot;R$&quot;\ #,##0.00;[Red]\-&quot;R$&quot;\ #,##0.00"/>
    <numFmt numFmtId="164" formatCode="_-&quot;R$&quot;\ * #,##0.00_-;\-&quot;R$&quot;\ * #,##0.00_-;_-&quot;R$&quot;\ * &quot;-&quot;??_-;_-@"/>
    <numFmt numFmtId="165" formatCode="#,##0_ ;[Red]\-#,##0\ "/>
    <numFmt numFmtId="166" formatCode="d\.m\.yy"/>
    <numFmt numFmtId="167" formatCode="d\.m\.yyyy"/>
    <numFmt numFmtId="168" formatCode="_-[$R$-416]\ * #,##0.00_-;\-[$R$-416]\ * #,##0.00_-;_-[$R$-416]\ * &quot;-&quot;??_-;_-@"/>
  </numFmts>
  <fonts count="17">
    <font>
      <sz val="11"/>
      <color theme="1"/>
      <name val="Calibri"/>
      <scheme val="minor"/>
    </font>
    <font>
      <b/>
      <sz val="12"/>
      <color theme="1"/>
      <name val="Calibri"/>
    </font>
    <font>
      <sz val="11"/>
      <name val="Calibri"/>
    </font>
    <font>
      <sz val="12"/>
      <color theme="1"/>
      <name val="Calibri"/>
    </font>
    <font>
      <sz val="11"/>
      <color rgb="FFFF0000"/>
      <name val="Calibri"/>
    </font>
    <font>
      <b/>
      <sz val="12"/>
      <color theme="0"/>
      <name val="Calibri"/>
    </font>
    <font>
      <sz val="11"/>
      <color theme="1"/>
      <name val="Calibri"/>
    </font>
    <font>
      <sz val="12"/>
      <color theme="0"/>
      <name val="Calibri"/>
    </font>
    <font>
      <sz val="11"/>
      <color theme="0"/>
      <name val="Calibri"/>
    </font>
    <font>
      <sz val="11"/>
      <color rgb="FF00B050"/>
      <name val="Calibri"/>
    </font>
    <font>
      <b/>
      <sz val="11"/>
      <color theme="0"/>
      <name val="Calibri"/>
    </font>
    <font>
      <sz val="12"/>
      <color rgb="FF000000"/>
      <name val="Times New Roman"/>
    </font>
    <font>
      <b/>
      <sz val="18"/>
      <color rgb="FFFFFFFF"/>
      <name val="Calibri"/>
    </font>
    <font>
      <b/>
      <sz val="18"/>
      <color theme="0"/>
      <name val="Calibri"/>
    </font>
    <font>
      <sz val="14"/>
      <color theme="1"/>
      <name val="Calibri"/>
    </font>
    <font>
      <sz val="18"/>
      <color theme="1"/>
      <name val="Calibri"/>
    </font>
    <font>
      <sz val="18"/>
      <color theme="0"/>
      <name val="Calibri"/>
    </font>
  </fonts>
  <fills count="4">
    <fill>
      <patternFill patternType="none"/>
    </fill>
    <fill>
      <patternFill patternType="gray125"/>
    </fill>
    <fill>
      <patternFill patternType="solid">
        <fgColor rgb="FF7F7F7F"/>
        <bgColor rgb="FF7F7F7F"/>
      </patternFill>
    </fill>
    <fill>
      <patternFill patternType="solid">
        <fgColor rgb="FFD8D8D8"/>
        <bgColor rgb="FFD8D8D8"/>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75">
    <xf numFmtId="0" fontId="0" fillId="0" borderId="0" xfId="0" applyFont="1" applyAlignment="1"/>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8" fontId="3" fillId="3" borderId="1" xfId="0" applyNumberFormat="1" applyFont="1" applyFill="1" applyBorder="1" applyAlignment="1">
      <alignment horizontal="center" vertical="center" wrapText="1"/>
    </xf>
    <xf numFmtId="7"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xf numFmtId="0" fontId="3" fillId="3" borderId="5" xfId="0"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0" fontId="6" fillId="2" borderId="9" xfId="0" applyFont="1" applyFill="1" applyBorder="1"/>
    <xf numFmtId="8" fontId="5" fillId="2" borderId="1" xfId="0" applyNumberFormat="1" applyFont="1" applyFill="1" applyBorder="1" applyAlignment="1">
      <alignment horizontal="center" vertical="center" wrapText="1"/>
    </xf>
    <xf numFmtId="8" fontId="1" fillId="2" borderId="1" xfId="0" applyNumberFormat="1" applyFont="1" applyFill="1" applyBorder="1" applyAlignment="1">
      <alignment horizontal="center" vertical="center" wrapText="1"/>
    </xf>
    <xf numFmtId="0" fontId="6" fillId="0" borderId="0" xfId="0" applyFont="1"/>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6" fillId="0" borderId="0" xfId="0" applyFont="1" applyAlignment="1">
      <alignment horizontal="center" vertical="center"/>
    </xf>
    <xf numFmtId="8"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4" fillId="0" borderId="0" xfId="0" applyFont="1" applyAlignment="1">
      <alignment horizontal="center" vertical="center"/>
    </xf>
    <xf numFmtId="0" fontId="3" fillId="3"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8" fontId="3" fillId="3" borderId="11" xfId="0"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8" fontId="3"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8" fontId="3" fillId="3" borderId="12" xfId="0" applyNumberFormat="1" applyFont="1" applyFill="1" applyBorder="1" applyAlignment="1">
      <alignment horizontal="center" vertical="center" wrapText="1"/>
    </xf>
    <xf numFmtId="164" fontId="3" fillId="3" borderId="12" xfId="0" applyNumberFormat="1" applyFont="1" applyFill="1" applyBorder="1" applyAlignment="1">
      <alignment horizontal="center" vertical="center" wrapText="1"/>
    </xf>
    <xf numFmtId="164" fontId="7" fillId="2" borderId="9" xfId="0" applyNumberFormat="1" applyFont="1" applyFill="1" applyBorder="1" applyAlignment="1">
      <alignment horizontal="center" vertical="center" wrapText="1"/>
    </xf>
    <xf numFmtId="8" fontId="7" fillId="2"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8" fillId="2" borderId="11" xfId="0" applyFont="1" applyFill="1" applyBorder="1" applyAlignment="1">
      <alignment horizontal="center" vertical="center" wrapText="1"/>
    </xf>
    <xf numFmtId="164" fontId="8" fillId="2" borderId="1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8"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9" fillId="0" borderId="0" xfId="0" applyFont="1" applyAlignment="1">
      <alignment horizontal="center" vertical="center"/>
    </xf>
    <xf numFmtId="164" fontId="6" fillId="3" borderId="1" xfId="0" applyNumberFormat="1" applyFont="1" applyFill="1" applyBorder="1" applyAlignment="1">
      <alignment horizontal="center" vertical="center"/>
    </xf>
    <xf numFmtId="166" fontId="6"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167" fontId="6" fillId="3" borderId="1" xfId="0" applyNumberFormat="1" applyFont="1" applyFill="1" applyBorder="1" applyAlignment="1">
      <alignment horizontal="center" vertical="center"/>
    </xf>
    <xf numFmtId="0" fontId="6" fillId="3" borderId="5" xfId="0" applyFont="1" applyFill="1" applyBorder="1" applyAlignment="1">
      <alignment vertical="center" wrapText="1"/>
    </xf>
    <xf numFmtId="0" fontId="6" fillId="3" borderId="5" xfId="0" applyFont="1" applyFill="1" applyBorder="1" applyAlignment="1">
      <alignment horizontal="center" vertical="center" wrapText="1"/>
    </xf>
    <xf numFmtId="167" fontId="10" fillId="2" borderId="1" xfId="0" applyNumberFormat="1" applyFont="1" applyFill="1" applyBorder="1" applyAlignment="1">
      <alignment horizontal="center" vertical="center"/>
    </xf>
    <xf numFmtId="8"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167" fontId="6" fillId="0" borderId="0" xfId="0" applyNumberFormat="1" applyFont="1" applyAlignment="1">
      <alignment horizontal="center" vertical="center"/>
    </xf>
    <xf numFmtId="0" fontId="11" fillId="0" borderId="0" xfId="0" applyFont="1" applyAlignment="1">
      <alignment wrapText="1"/>
    </xf>
    <xf numFmtId="0" fontId="6" fillId="0" borderId="0" xfId="0" applyFont="1" applyAlignment="1">
      <alignment wrapText="1"/>
    </xf>
    <xf numFmtId="0" fontId="3" fillId="3" borderId="13" xfId="0" applyFont="1" applyFill="1" applyBorder="1" applyAlignment="1">
      <alignment horizontal="center" vertical="center" wrapText="1"/>
    </xf>
    <xf numFmtId="8" fontId="7" fillId="2" borderId="9" xfId="0" applyNumberFormat="1" applyFont="1" applyFill="1" applyBorder="1" applyAlignment="1">
      <alignment vertical="center"/>
    </xf>
    <xf numFmtId="8" fontId="5" fillId="2" borderId="9" xfId="0" applyNumberFormat="1" applyFont="1" applyFill="1" applyBorder="1" applyAlignment="1">
      <alignment horizontal="center" vertical="center"/>
    </xf>
    <xf numFmtId="0" fontId="12" fillId="2" borderId="1" xfId="0" applyFont="1" applyFill="1" applyBorder="1" applyAlignment="1">
      <alignment horizontal="center" vertical="center"/>
    </xf>
    <xf numFmtId="168" fontId="13" fillId="2" borderId="1" xfId="0" applyNumberFormat="1" applyFont="1" applyFill="1" applyBorder="1" applyAlignment="1">
      <alignment horizontal="center" vertical="center"/>
    </xf>
    <xf numFmtId="0" fontId="14" fillId="0" borderId="0" xfId="0" applyFont="1"/>
    <xf numFmtId="0" fontId="15" fillId="0" borderId="1" xfId="0" applyFont="1" applyBorder="1"/>
    <xf numFmtId="168" fontId="15" fillId="0" borderId="1" xfId="0" applyNumberFormat="1" applyFont="1" applyBorder="1" applyAlignment="1">
      <alignment vertical="top"/>
    </xf>
    <xf numFmtId="168" fontId="16" fillId="2" borderId="1" xfId="0" applyNumberFormat="1" applyFont="1" applyFill="1" applyBorder="1" applyAlignment="1">
      <alignment vertical="top"/>
    </xf>
    <xf numFmtId="168" fontId="14" fillId="0" borderId="0" xfId="0" applyNumberFormat="1" applyFont="1" applyAlignment="1">
      <alignment vertical="top"/>
    </xf>
    <xf numFmtId="0" fontId="1" fillId="3"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5" fillId="2" borderId="6" xfId="0" applyFont="1" applyFill="1" applyBorder="1" applyAlignment="1">
      <alignment horizontal="center" vertical="center" wrapText="1"/>
    </xf>
    <xf numFmtId="0" fontId="2" fillId="0" borderId="7" xfId="0" applyFont="1" applyBorder="1"/>
    <xf numFmtId="0" fontId="2" fillId="0" borderId="8" xfId="0" applyFont="1" applyBorder="1"/>
    <xf numFmtId="0" fontId="3" fillId="3" borderId="6" xfId="0" applyFont="1" applyFill="1" applyBorder="1" applyAlignment="1">
      <alignment horizontal="center" vertical="center" wrapText="1"/>
    </xf>
    <xf numFmtId="0" fontId="2" fillId="0" borderId="10" xfId="0" applyFont="1" applyBorder="1"/>
    <xf numFmtId="0" fontId="7" fillId="2"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 fillId="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7"/>
  <sheetViews>
    <sheetView zoomScale="50" zoomScaleNormal="50" workbookViewId="0">
      <selection activeCell="R13" sqref="R13"/>
    </sheetView>
  </sheetViews>
  <sheetFormatPr defaultColWidth="14.42578125" defaultRowHeight="15" customHeight="1"/>
  <cols>
    <col min="1" max="1" width="8.140625" customWidth="1"/>
    <col min="2" max="2" width="23.42578125" customWidth="1"/>
    <col min="3" max="3" width="17.85546875" customWidth="1"/>
    <col min="4" max="4" width="8.85546875" customWidth="1"/>
    <col min="5" max="5" width="6.28515625" customWidth="1"/>
    <col min="6" max="6" width="8.140625" customWidth="1"/>
    <col min="7" max="7" width="15.85546875" customWidth="1"/>
    <col min="8" max="8" width="22.140625" customWidth="1"/>
    <col min="9" max="9" width="21.28515625" customWidth="1"/>
    <col min="10" max="10" width="20.42578125" customWidth="1"/>
    <col min="11" max="11" width="24" customWidth="1"/>
    <col min="12" max="12" width="11.28515625" customWidth="1"/>
    <col min="13" max="13" width="12.7109375" customWidth="1"/>
    <col min="14" max="15" width="15.42578125" customWidth="1"/>
    <col min="16" max="16" width="18.42578125" customWidth="1"/>
    <col min="17" max="17" width="19.140625" customWidth="1"/>
    <col min="18" max="18" width="20.28515625" customWidth="1"/>
    <col min="19" max="19" width="25.85546875" customWidth="1"/>
    <col min="20" max="20" width="33" customWidth="1"/>
  </cols>
  <sheetData>
    <row r="1" spans="1:20" ht="63">
      <c r="A1" s="1" t="s">
        <v>0</v>
      </c>
      <c r="B1" s="1" t="s">
        <v>1</v>
      </c>
      <c r="C1" s="1" t="s">
        <v>2</v>
      </c>
      <c r="D1" s="1" t="s">
        <v>3</v>
      </c>
      <c r="E1" s="1" t="s">
        <v>4</v>
      </c>
      <c r="F1" s="1" t="s">
        <v>5</v>
      </c>
      <c r="G1" s="2" t="s">
        <v>6</v>
      </c>
      <c r="H1" s="2" t="s">
        <v>7</v>
      </c>
      <c r="I1" s="1" t="s">
        <v>8</v>
      </c>
      <c r="J1" s="1" t="s">
        <v>9</v>
      </c>
      <c r="K1" s="2" t="s">
        <v>10</v>
      </c>
      <c r="L1" s="1" t="s">
        <v>11</v>
      </c>
      <c r="M1" s="1" t="s">
        <v>12</v>
      </c>
      <c r="N1" s="1" t="s">
        <v>13</v>
      </c>
      <c r="O1" s="1" t="s">
        <v>14</v>
      </c>
      <c r="P1" s="1" t="s">
        <v>15</v>
      </c>
      <c r="Q1" s="1" t="s">
        <v>16</v>
      </c>
      <c r="R1" s="1" t="s">
        <v>17</v>
      </c>
      <c r="S1" s="2" t="s">
        <v>18</v>
      </c>
      <c r="T1" s="2" t="s">
        <v>19</v>
      </c>
    </row>
    <row r="2" spans="1:20">
      <c r="A2" s="63" t="s">
        <v>20</v>
      </c>
      <c r="B2" s="64"/>
      <c r="C2" s="64"/>
      <c r="D2" s="64"/>
      <c r="E2" s="64"/>
      <c r="F2" s="64"/>
      <c r="G2" s="64"/>
      <c r="H2" s="64"/>
      <c r="I2" s="64"/>
      <c r="J2" s="64"/>
      <c r="K2" s="64"/>
      <c r="L2" s="64"/>
      <c r="M2" s="64"/>
      <c r="N2" s="64"/>
      <c r="O2" s="64"/>
      <c r="P2" s="64"/>
      <c r="Q2" s="64"/>
      <c r="R2" s="64"/>
      <c r="S2" s="64"/>
      <c r="T2" s="65"/>
    </row>
    <row r="3" spans="1:20" ht="15.75">
      <c r="A3" s="3" t="s">
        <v>21</v>
      </c>
      <c r="B3" s="3" t="s">
        <v>22</v>
      </c>
      <c r="C3" s="3" t="s">
        <v>23</v>
      </c>
      <c r="D3" s="3">
        <v>1</v>
      </c>
      <c r="E3" s="3" t="s">
        <v>24</v>
      </c>
      <c r="F3" s="3">
        <v>12</v>
      </c>
      <c r="G3" s="4"/>
      <c r="H3" s="4">
        <f t="shared" ref="H3:H27" si="0">D3*F3*G3</f>
        <v>0</v>
      </c>
      <c r="I3" s="5">
        <f t="shared" ref="I3:I27" si="1">H3*34.5%</f>
        <v>0</v>
      </c>
      <c r="J3" s="5">
        <v>0</v>
      </c>
      <c r="K3" s="4">
        <f t="shared" ref="K3:K27" si="2">SUM(H3:J3)</f>
        <v>0</v>
      </c>
      <c r="L3" s="6">
        <v>0</v>
      </c>
      <c r="M3" s="6">
        <v>0</v>
      </c>
      <c r="N3" s="4"/>
      <c r="O3" s="4"/>
      <c r="P3" s="4">
        <v>0</v>
      </c>
      <c r="Q3" s="4">
        <v>0</v>
      </c>
      <c r="R3" s="4"/>
      <c r="S3" s="4">
        <f t="shared" ref="S3:S5" si="3">SUM(K3,P3,Q3)</f>
        <v>0</v>
      </c>
      <c r="T3" s="4"/>
    </row>
    <row r="4" spans="1:20" ht="15.75">
      <c r="A4" s="3" t="s">
        <v>25</v>
      </c>
      <c r="B4" s="3" t="s">
        <v>26</v>
      </c>
      <c r="C4" s="3" t="s">
        <v>23</v>
      </c>
      <c r="D4" s="3">
        <v>1</v>
      </c>
      <c r="E4" s="3" t="s">
        <v>24</v>
      </c>
      <c r="F4" s="3">
        <v>12</v>
      </c>
      <c r="G4" s="4"/>
      <c r="H4" s="4">
        <f t="shared" si="0"/>
        <v>0</v>
      </c>
      <c r="I4" s="5">
        <f t="shared" si="1"/>
        <v>0</v>
      </c>
      <c r="J4" s="5">
        <v>0</v>
      </c>
      <c r="K4" s="4">
        <f t="shared" si="2"/>
        <v>0</v>
      </c>
      <c r="L4" s="6">
        <v>0</v>
      </c>
      <c r="M4" s="6">
        <v>0</v>
      </c>
      <c r="N4" s="4"/>
      <c r="O4" s="4"/>
      <c r="P4" s="4">
        <v>0</v>
      </c>
      <c r="Q4" s="4">
        <v>0</v>
      </c>
      <c r="R4" s="4"/>
      <c r="S4" s="4">
        <f t="shared" si="3"/>
        <v>0</v>
      </c>
      <c r="T4" s="4"/>
    </row>
    <row r="5" spans="1:20" ht="15.75">
      <c r="A5" s="3" t="s">
        <v>27</v>
      </c>
      <c r="B5" s="3" t="s">
        <v>28</v>
      </c>
      <c r="C5" s="3" t="s">
        <v>23</v>
      </c>
      <c r="D5" s="7">
        <v>1</v>
      </c>
      <c r="E5" s="3" t="s">
        <v>24</v>
      </c>
      <c r="F5" s="3">
        <v>12</v>
      </c>
      <c r="G5" s="4"/>
      <c r="H5" s="4">
        <f t="shared" si="0"/>
        <v>0</v>
      </c>
      <c r="I5" s="5">
        <f t="shared" si="1"/>
        <v>0</v>
      </c>
      <c r="J5" s="5">
        <v>0</v>
      </c>
      <c r="K5" s="4">
        <f t="shared" si="2"/>
        <v>0</v>
      </c>
      <c r="L5" s="6">
        <v>0</v>
      </c>
      <c r="M5" s="6">
        <v>0</v>
      </c>
      <c r="N5" s="4"/>
      <c r="O5" s="4"/>
      <c r="P5" s="4">
        <v>0</v>
      </c>
      <c r="Q5" s="4">
        <v>0</v>
      </c>
      <c r="R5" s="4"/>
      <c r="S5" s="4">
        <f t="shared" si="3"/>
        <v>0</v>
      </c>
      <c r="T5" s="4"/>
    </row>
    <row r="6" spans="1:20" ht="31.5">
      <c r="A6" s="3" t="s">
        <v>29</v>
      </c>
      <c r="B6" s="3" t="s">
        <v>30</v>
      </c>
      <c r="C6" s="3" t="s">
        <v>31</v>
      </c>
      <c r="D6" s="7">
        <v>3</v>
      </c>
      <c r="E6" s="3" t="s">
        <v>24</v>
      </c>
      <c r="F6" s="3">
        <v>12</v>
      </c>
      <c r="G6" s="4"/>
      <c r="H6" s="4">
        <f t="shared" si="0"/>
        <v>0</v>
      </c>
      <c r="I6" s="5">
        <f t="shared" si="1"/>
        <v>0</v>
      </c>
      <c r="J6" s="5">
        <f t="shared" ref="J6:J27" si="4">H6*26%</f>
        <v>0</v>
      </c>
      <c r="K6" s="4">
        <f t="shared" si="2"/>
        <v>0</v>
      </c>
      <c r="L6" s="6">
        <v>22</v>
      </c>
      <c r="M6" s="6">
        <f t="shared" ref="M6:M27" si="5">L6*F6</f>
        <v>264</v>
      </c>
      <c r="N6" s="4"/>
      <c r="O6" s="4"/>
      <c r="P6" s="4">
        <f t="shared" ref="P6:P27" si="6">M6*N6</f>
        <v>0</v>
      </c>
      <c r="Q6" s="4">
        <f t="shared" ref="Q6:Q27" si="7">M6*O6</f>
        <v>0</v>
      </c>
      <c r="R6" s="4">
        <f t="shared" ref="R6:R27" si="8">(Q6+P6)*F6</f>
        <v>0</v>
      </c>
      <c r="S6" s="4">
        <f t="shared" ref="S6:S27" si="9">SUM(K6+R6)</f>
        <v>0</v>
      </c>
      <c r="T6" s="4"/>
    </row>
    <row r="7" spans="1:20" ht="15.75">
      <c r="A7" s="3" t="s">
        <v>32</v>
      </c>
      <c r="B7" s="3" t="s">
        <v>33</v>
      </c>
      <c r="C7" s="3" t="s">
        <v>31</v>
      </c>
      <c r="D7" s="3">
        <v>1</v>
      </c>
      <c r="E7" s="3" t="s">
        <v>24</v>
      </c>
      <c r="F7" s="3">
        <v>12</v>
      </c>
      <c r="G7" s="4"/>
      <c r="H7" s="4">
        <f t="shared" si="0"/>
        <v>0</v>
      </c>
      <c r="I7" s="5">
        <f t="shared" si="1"/>
        <v>0</v>
      </c>
      <c r="J7" s="5">
        <f t="shared" si="4"/>
        <v>0</v>
      </c>
      <c r="K7" s="4">
        <f t="shared" si="2"/>
        <v>0</v>
      </c>
      <c r="L7" s="6">
        <v>22</v>
      </c>
      <c r="M7" s="6">
        <f t="shared" si="5"/>
        <v>264</v>
      </c>
      <c r="N7" s="4"/>
      <c r="O7" s="4"/>
      <c r="P7" s="4">
        <f t="shared" si="6"/>
        <v>0</v>
      </c>
      <c r="Q7" s="4">
        <f t="shared" si="7"/>
        <v>0</v>
      </c>
      <c r="R7" s="4">
        <f t="shared" si="8"/>
        <v>0</v>
      </c>
      <c r="S7" s="4">
        <f t="shared" si="9"/>
        <v>0</v>
      </c>
      <c r="T7" s="4"/>
    </row>
    <row r="8" spans="1:20" ht="31.5">
      <c r="A8" s="3" t="s">
        <v>34</v>
      </c>
      <c r="B8" s="3" t="s">
        <v>35</v>
      </c>
      <c r="C8" s="3" t="s">
        <v>31</v>
      </c>
      <c r="D8" s="7">
        <v>3</v>
      </c>
      <c r="E8" s="3" t="s">
        <v>24</v>
      </c>
      <c r="F8" s="3">
        <v>12</v>
      </c>
      <c r="G8" s="4"/>
      <c r="H8" s="4">
        <f t="shared" si="0"/>
        <v>0</v>
      </c>
      <c r="I8" s="5">
        <f t="shared" si="1"/>
        <v>0</v>
      </c>
      <c r="J8" s="5">
        <f t="shared" si="4"/>
        <v>0</v>
      </c>
      <c r="K8" s="4">
        <f t="shared" si="2"/>
        <v>0</v>
      </c>
      <c r="L8" s="6">
        <v>22</v>
      </c>
      <c r="M8" s="6">
        <f t="shared" si="5"/>
        <v>264</v>
      </c>
      <c r="N8" s="4"/>
      <c r="O8" s="4"/>
      <c r="P8" s="4">
        <f t="shared" si="6"/>
        <v>0</v>
      </c>
      <c r="Q8" s="4">
        <f t="shared" si="7"/>
        <v>0</v>
      </c>
      <c r="R8" s="4">
        <f t="shared" si="8"/>
        <v>0</v>
      </c>
      <c r="S8" s="4">
        <f t="shared" si="9"/>
        <v>0</v>
      </c>
      <c r="T8" s="4"/>
    </row>
    <row r="9" spans="1:20" ht="15.75">
      <c r="A9" s="3" t="s">
        <v>36</v>
      </c>
      <c r="B9" s="3" t="s">
        <v>37</v>
      </c>
      <c r="C9" s="3" t="s">
        <v>31</v>
      </c>
      <c r="D9" s="7">
        <v>3</v>
      </c>
      <c r="E9" s="3" t="s">
        <v>24</v>
      </c>
      <c r="F9" s="3">
        <v>12</v>
      </c>
      <c r="G9" s="4"/>
      <c r="H9" s="4">
        <f t="shared" si="0"/>
        <v>0</v>
      </c>
      <c r="I9" s="5">
        <f t="shared" si="1"/>
        <v>0</v>
      </c>
      <c r="J9" s="5">
        <f t="shared" si="4"/>
        <v>0</v>
      </c>
      <c r="K9" s="4">
        <f t="shared" si="2"/>
        <v>0</v>
      </c>
      <c r="L9" s="6">
        <v>22</v>
      </c>
      <c r="M9" s="6">
        <f t="shared" si="5"/>
        <v>264</v>
      </c>
      <c r="N9" s="4"/>
      <c r="O9" s="4"/>
      <c r="P9" s="4">
        <f t="shared" si="6"/>
        <v>0</v>
      </c>
      <c r="Q9" s="4">
        <f t="shared" si="7"/>
        <v>0</v>
      </c>
      <c r="R9" s="4">
        <f t="shared" si="8"/>
        <v>0</v>
      </c>
      <c r="S9" s="4">
        <f t="shared" si="9"/>
        <v>0</v>
      </c>
      <c r="T9" s="4"/>
    </row>
    <row r="10" spans="1:20" ht="31.5">
      <c r="A10" s="3" t="s">
        <v>38</v>
      </c>
      <c r="B10" s="3" t="s">
        <v>39</v>
      </c>
      <c r="C10" s="3" t="s">
        <v>31</v>
      </c>
      <c r="D10" s="7">
        <v>1</v>
      </c>
      <c r="E10" s="3" t="s">
        <v>24</v>
      </c>
      <c r="F10" s="3">
        <v>12</v>
      </c>
      <c r="G10" s="4"/>
      <c r="H10" s="4">
        <f t="shared" si="0"/>
        <v>0</v>
      </c>
      <c r="I10" s="5">
        <f t="shared" si="1"/>
        <v>0</v>
      </c>
      <c r="J10" s="5">
        <f t="shared" si="4"/>
        <v>0</v>
      </c>
      <c r="K10" s="4">
        <f t="shared" si="2"/>
        <v>0</v>
      </c>
      <c r="L10" s="6">
        <v>22</v>
      </c>
      <c r="M10" s="6">
        <f t="shared" si="5"/>
        <v>264</v>
      </c>
      <c r="N10" s="4"/>
      <c r="O10" s="4"/>
      <c r="P10" s="4">
        <f t="shared" si="6"/>
        <v>0</v>
      </c>
      <c r="Q10" s="4">
        <f t="shared" si="7"/>
        <v>0</v>
      </c>
      <c r="R10" s="4">
        <f t="shared" si="8"/>
        <v>0</v>
      </c>
      <c r="S10" s="4">
        <f t="shared" si="9"/>
        <v>0</v>
      </c>
      <c r="T10" s="4"/>
    </row>
    <row r="11" spans="1:20" ht="31.5">
      <c r="A11" s="3" t="s">
        <v>40</v>
      </c>
      <c r="B11" s="3" t="s">
        <v>41</v>
      </c>
      <c r="C11" s="3" t="s">
        <v>42</v>
      </c>
      <c r="D11" s="3">
        <v>6</v>
      </c>
      <c r="E11" s="3" t="s">
        <v>24</v>
      </c>
      <c r="F11" s="3">
        <v>12</v>
      </c>
      <c r="G11" s="4"/>
      <c r="H11" s="4">
        <f t="shared" si="0"/>
        <v>0</v>
      </c>
      <c r="I11" s="5">
        <f t="shared" si="1"/>
        <v>0</v>
      </c>
      <c r="J11" s="5">
        <f t="shared" si="4"/>
        <v>0</v>
      </c>
      <c r="K11" s="4">
        <f t="shared" si="2"/>
        <v>0</v>
      </c>
      <c r="L11" s="6">
        <v>4</v>
      </c>
      <c r="M11" s="6">
        <f t="shared" si="5"/>
        <v>48</v>
      </c>
      <c r="N11" s="4"/>
      <c r="O11" s="4"/>
      <c r="P11" s="4">
        <f t="shared" si="6"/>
        <v>0</v>
      </c>
      <c r="Q11" s="4">
        <f t="shared" si="7"/>
        <v>0</v>
      </c>
      <c r="R11" s="4">
        <f t="shared" si="8"/>
        <v>0</v>
      </c>
      <c r="S11" s="4">
        <f t="shared" si="9"/>
        <v>0</v>
      </c>
      <c r="T11" s="4"/>
    </row>
    <row r="12" spans="1:20" ht="31.5">
      <c r="A12" s="3" t="s">
        <v>43</v>
      </c>
      <c r="B12" s="3" t="s">
        <v>44</v>
      </c>
      <c r="C12" s="3" t="s">
        <v>45</v>
      </c>
      <c r="D12" s="3">
        <v>40</v>
      </c>
      <c r="E12" s="3" t="s">
        <v>24</v>
      </c>
      <c r="F12" s="3">
        <v>12</v>
      </c>
      <c r="G12" s="4"/>
      <c r="H12" s="4">
        <f t="shared" si="0"/>
        <v>0</v>
      </c>
      <c r="I12" s="5">
        <f t="shared" si="1"/>
        <v>0</v>
      </c>
      <c r="J12" s="5">
        <f t="shared" si="4"/>
        <v>0</v>
      </c>
      <c r="K12" s="4">
        <f t="shared" si="2"/>
        <v>0</v>
      </c>
      <c r="L12" s="6">
        <v>8</v>
      </c>
      <c r="M12" s="6">
        <f t="shared" si="5"/>
        <v>96</v>
      </c>
      <c r="N12" s="4"/>
      <c r="O12" s="4"/>
      <c r="P12" s="4">
        <f t="shared" si="6"/>
        <v>0</v>
      </c>
      <c r="Q12" s="4">
        <f t="shared" si="7"/>
        <v>0</v>
      </c>
      <c r="R12" s="4">
        <f t="shared" si="8"/>
        <v>0</v>
      </c>
      <c r="S12" s="4">
        <f t="shared" si="9"/>
        <v>0</v>
      </c>
      <c r="T12" s="4"/>
    </row>
    <row r="13" spans="1:20" ht="31.5">
      <c r="A13" s="3" t="s">
        <v>46</v>
      </c>
      <c r="B13" s="3" t="s">
        <v>47</v>
      </c>
      <c r="C13" s="3" t="s">
        <v>48</v>
      </c>
      <c r="D13" s="3">
        <v>6</v>
      </c>
      <c r="E13" s="3" t="s">
        <v>24</v>
      </c>
      <c r="F13" s="3">
        <v>12</v>
      </c>
      <c r="G13" s="4"/>
      <c r="H13" s="4">
        <f t="shared" si="0"/>
        <v>0</v>
      </c>
      <c r="I13" s="5">
        <f t="shared" si="1"/>
        <v>0</v>
      </c>
      <c r="J13" s="5">
        <f t="shared" si="4"/>
        <v>0</v>
      </c>
      <c r="K13" s="4">
        <f t="shared" si="2"/>
        <v>0</v>
      </c>
      <c r="L13" s="6">
        <v>12</v>
      </c>
      <c r="M13" s="6">
        <f t="shared" si="5"/>
        <v>144</v>
      </c>
      <c r="N13" s="4"/>
      <c r="O13" s="4"/>
      <c r="P13" s="4">
        <f t="shared" si="6"/>
        <v>0</v>
      </c>
      <c r="Q13" s="4">
        <f t="shared" si="7"/>
        <v>0</v>
      </c>
      <c r="R13" s="4">
        <f t="shared" si="8"/>
        <v>0</v>
      </c>
      <c r="S13" s="4">
        <f t="shared" si="9"/>
        <v>0</v>
      </c>
      <c r="T13" s="4"/>
    </row>
    <row r="14" spans="1:20" ht="15.75">
      <c r="A14" s="3" t="s">
        <v>49</v>
      </c>
      <c r="B14" s="3" t="s">
        <v>50</v>
      </c>
      <c r="C14" s="3" t="s">
        <v>45</v>
      </c>
      <c r="D14" s="7">
        <v>3</v>
      </c>
      <c r="E14" s="3" t="s">
        <v>24</v>
      </c>
      <c r="F14" s="3">
        <v>12</v>
      </c>
      <c r="G14" s="4"/>
      <c r="H14" s="4">
        <f t="shared" si="0"/>
        <v>0</v>
      </c>
      <c r="I14" s="5">
        <f t="shared" si="1"/>
        <v>0</v>
      </c>
      <c r="J14" s="5">
        <f t="shared" si="4"/>
        <v>0</v>
      </c>
      <c r="K14" s="4">
        <f t="shared" si="2"/>
        <v>0</v>
      </c>
      <c r="L14" s="6">
        <v>8</v>
      </c>
      <c r="M14" s="6">
        <f t="shared" si="5"/>
        <v>96</v>
      </c>
      <c r="N14" s="4"/>
      <c r="O14" s="4"/>
      <c r="P14" s="4">
        <f t="shared" si="6"/>
        <v>0</v>
      </c>
      <c r="Q14" s="4">
        <f t="shared" si="7"/>
        <v>0</v>
      </c>
      <c r="R14" s="4">
        <f t="shared" si="8"/>
        <v>0</v>
      </c>
      <c r="S14" s="4">
        <f t="shared" si="9"/>
        <v>0</v>
      </c>
      <c r="T14" s="4"/>
    </row>
    <row r="15" spans="1:20" ht="15.75">
      <c r="A15" s="3" t="s">
        <v>51</v>
      </c>
      <c r="B15" s="3" t="s">
        <v>52</v>
      </c>
      <c r="C15" s="3" t="s">
        <v>53</v>
      </c>
      <c r="D15" s="7">
        <v>10</v>
      </c>
      <c r="E15" s="3" t="s">
        <v>24</v>
      </c>
      <c r="F15" s="3">
        <v>12</v>
      </c>
      <c r="G15" s="4"/>
      <c r="H15" s="4">
        <f t="shared" si="0"/>
        <v>0</v>
      </c>
      <c r="I15" s="5">
        <f t="shared" si="1"/>
        <v>0</v>
      </c>
      <c r="J15" s="5">
        <f t="shared" si="4"/>
        <v>0</v>
      </c>
      <c r="K15" s="4">
        <f t="shared" si="2"/>
        <v>0</v>
      </c>
      <c r="L15" s="6">
        <v>17</v>
      </c>
      <c r="M15" s="6">
        <f t="shared" si="5"/>
        <v>204</v>
      </c>
      <c r="N15" s="4"/>
      <c r="O15" s="4"/>
      <c r="P15" s="4">
        <f t="shared" si="6"/>
        <v>0</v>
      </c>
      <c r="Q15" s="4">
        <f t="shared" si="7"/>
        <v>0</v>
      </c>
      <c r="R15" s="4">
        <f t="shared" si="8"/>
        <v>0</v>
      </c>
      <c r="S15" s="4">
        <f t="shared" si="9"/>
        <v>0</v>
      </c>
      <c r="T15" s="4"/>
    </row>
    <row r="16" spans="1:20" ht="15.75">
      <c r="A16" s="3" t="s">
        <v>54</v>
      </c>
      <c r="B16" s="3" t="s">
        <v>55</v>
      </c>
      <c r="C16" s="3" t="s">
        <v>56</v>
      </c>
      <c r="D16" s="3">
        <v>2</v>
      </c>
      <c r="E16" s="3" t="s">
        <v>24</v>
      </c>
      <c r="F16" s="3">
        <v>12</v>
      </c>
      <c r="G16" s="4"/>
      <c r="H16" s="4">
        <f t="shared" si="0"/>
        <v>0</v>
      </c>
      <c r="I16" s="5">
        <f t="shared" si="1"/>
        <v>0</v>
      </c>
      <c r="J16" s="5">
        <f t="shared" si="4"/>
        <v>0</v>
      </c>
      <c r="K16" s="4">
        <f t="shared" si="2"/>
        <v>0</v>
      </c>
      <c r="L16" s="6">
        <v>11</v>
      </c>
      <c r="M16" s="6">
        <f t="shared" si="5"/>
        <v>132</v>
      </c>
      <c r="N16" s="4"/>
      <c r="O16" s="4"/>
      <c r="P16" s="4">
        <f t="shared" si="6"/>
        <v>0</v>
      </c>
      <c r="Q16" s="4">
        <f t="shared" si="7"/>
        <v>0</v>
      </c>
      <c r="R16" s="4">
        <f t="shared" si="8"/>
        <v>0</v>
      </c>
      <c r="S16" s="4">
        <f t="shared" si="9"/>
        <v>0</v>
      </c>
      <c r="T16" s="4"/>
    </row>
    <row r="17" spans="1:27" ht="15.75">
      <c r="A17" s="3" t="s">
        <v>57</v>
      </c>
      <c r="B17" s="3" t="s">
        <v>58</v>
      </c>
      <c r="C17" s="3" t="s">
        <v>56</v>
      </c>
      <c r="D17" s="7"/>
      <c r="E17" s="3" t="s">
        <v>24</v>
      </c>
      <c r="F17" s="3">
        <v>12</v>
      </c>
      <c r="G17" s="4"/>
      <c r="H17" s="4">
        <f t="shared" si="0"/>
        <v>0</v>
      </c>
      <c r="I17" s="5">
        <f t="shared" si="1"/>
        <v>0</v>
      </c>
      <c r="J17" s="5">
        <f t="shared" si="4"/>
        <v>0</v>
      </c>
      <c r="K17" s="4">
        <f t="shared" si="2"/>
        <v>0</v>
      </c>
      <c r="L17" s="6">
        <v>11</v>
      </c>
      <c r="M17" s="6">
        <f t="shared" si="5"/>
        <v>132</v>
      </c>
      <c r="N17" s="4"/>
      <c r="O17" s="4"/>
      <c r="P17" s="4">
        <f t="shared" si="6"/>
        <v>0</v>
      </c>
      <c r="Q17" s="4">
        <f t="shared" si="7"/>
        <v>0</v>
      </c>
      <c r="R17" s="4">
        <f t="shared" si="8"/>
        <v>0</v>
      </c>
      <c r="S17" s="4">
        <f t="shared" si="9"/>
        <v>0</v>
      </c>
      <c r="T17" s="4"/>
      <c r="U17" s="8"/>
      <c r="V17" s="8"/>
      <c r="W17" s="8"/>
      <c r="X17" s="8"/>
      <c r="Y17" s="8"/>
      <c r="Z17" s="8"/>
      <c r="AA17" s="8"/>
    </row>
    <row r="18" spans="1:27" ht="47.25">
      <c r="A18" s="3" t="s">
        <v>59</v>
      </c>
      <c r="B18" s="3" t="s">
        <v>60</v>
      </c>
      <c r="C18" s="3" t="s">
        <v>45</v>
      </c>
      <c r="D18" s="3">
        <v>3</v>
      </c>
      <c r="E18" s="3" t="s">
        <v>24</v>
      </c>
      <c r="F18" s="3">
        <v>12</v>
      </c>
      <c r="G18" s="4"/>
      <c r="H18" s="4">
        <f t="shared" si="0"/>
        <v>0</v>
      </c>
      <c r="I18" s="5">
        <f t="shared" si="1"/>
        <v>0</v>
      </c>
      <c r="J18" s="5">
        <f t="shared" si="4"/>
        <v>0</v>
      </c>
      <c r="K18" s="4">
        <f t="shared" si="2"/>
        <v>0</v>
      </c>
      <c r="L18" s="6">
        <v>8</v>
      </c>
      <c r="M18" s="6">
        <f t="shared" si="5"/>
        <v>96</v>
      </c>
      <c r="N18" s="4"/>
      <c r="O18" s="4"/>
      <c r="P18" s="4">
        <f t="shared" si="6"/>
        <v>0</v>
      </c>
      <c r="Q18" s="4">
        <f t="shared" si="7"/>
        <v>0</v>
      </c>
      <c r="R18" s="4">
        <f t="shared" si="8"/>
        <v>0</v>
      </c>
      <c r="S18" s="4">
        <f t="shared" si="9"/>
        <v>0</v>
      </c>
      <c r="T18" s="4"/>
      <c r="U18" s="8"/>
      <c r="V18" s="8"/>
      <c r="W18" s="8"/>
      <c r="X18" s="8"/>
      <c r="Y18" s="8"/>
      <c r="Z18" s="8"/>
      <c r="AA18" s="8"/>
    </row>
    <row r="19" spans="1:27" ht="15.75">
      <c r="A19" s="3" t="s">
        <v>61</v>
      </c>
      <c r="B19" s="3" t="s">
        <v>62</v>
      </c>
      <c r="C19" s="3" t="s">
        <v>56</v>
      </c>
      <c r="D19" s="3">
        <v>1</v>
      </c>
      <c r="E19" s="3" t="s">
        <v>24</v>
      </c>
      <c r="F19" s="3">
        <v>12</v>
      </c>
      <c r="G19" s="4"/>
      <c r="H19" s="4">
        <f t="shared" si="0"/>
        <v>0</v>
      </c>
      <c r="I19" s="5">
        <f t="shared" si="1"/>
        <v>0</v>
      </c>
      <c r="J19" s="5">
        <f t="shared" si="4"/>
        <v>0</v>
      </c>
      <c r="K19" s="4">
        <f t="shared" si="2"/>
        <v>0</v>
      </c>
      <c r="L19" s="6">
        <v>11</v>
      </c>
      <c r="M19" s="6">
        <f t="shared" si="5"/>
        <v>132</v>
      </c>
      <c r="N19" s="4"/>
      <c r="O19" s="4"/>
      <c r="P19" s="4">
        <f t="shared" si="6"/>
        <v>0</v>
      </c>
      <c r="Q19" s="4">
        <f t="shared" si="7"/>
        <v>0</v>
      </c>
      <c r="R19" s="4">
        <f t="shared" si="8"/>
        <v>0</v>
      </c>
      <c r="S19" s="4">
        <f t="shared" si="9"/>
        <v>0</v>
      </c>
      <c r="T19" s="4"/>
    </row>
    <row r="20" spans="1:27" ht="15.75">
      <c r="A20" s="3" t="s">
        <v>63</v>
      </c>
      <c r="B20" s="3" t="s">
        <v>64</v>
      </c>
      <c r="C20" s="3" t="s">
        <v>31</v>
      </c>
      <c r="D20" s="7">
        <v>8</v>
      </c>
      <c r="E20" s="3" t="s">
        <v>24</v>
      </c>
      <c r="F20" s="3">
        <v>12</v>
      </c>
      <c r="G20" s="4"/>
      <c r="H20" s="4">
        <f t="shared" si="0"/>
        <v>0</v>
      </c>
      <c r="I20" s="5">
        <f t="shared" si="1"/>
        <v>0</v>
      </c>
      <c r="J20" s="5">
        <f t="shared" si="4"/>
        <v>0</v>
      </c>
      <c r="K20" s="4">
        <f t="shared" si="2"/>
        <v>0</v>
      </c>
      <c r="L20" s="6">
        <v>22</v>
      </c>
      <c r="M20" s="6">
        <f t="shared" si="5"/>
        <v>264</v>
      </c>
      <c r="N20" s="4"/>
      <c r="O20" s="4"/>
      <c r="P20" s="4">
        <f t="shared" si="6"/>
        <v>0</v>
      </c>
      <c r="Q20" s="4">
        <f t="shared" si="7"/>
        <v>0</v>
      </c>
      <c r="R20" s="4">
        <f t="shared" si="8"/>
        <v>0</v>
      </c>
      <c r="S20" s="4">
        <f t="shared" si="9"/>
        <v>0</v>
      </c>
      <c r="T20" s="4"/>
    </row>
    <row r="21" spans="1:27" ht="15.75" customHeight="1">
      <c r="A21" s="3" t="s">
        <v>65</v>
      </c>
      <c r="B21" s="3" t="s">
        <v>66</v>
      </c>
      <c r="C21" s="3" t="s">
        <v>31</v>
      </c>
      <c r="D21" s="7">
        <v>15</v>
      </c>
      <c r="E21" s="3" t="s">
        <v>24</v>
      </c>
      <c r="F21" s="3">
        <v>12</v>
      </c>
      <c r="G21" s="4"/>
      <c r="H21" s="4">
        <f t="shared" si="0"/>
        <v>0</v>
      </c>
      <c r="I21" s="5">
        <f t="shared" si="1"/>
        <v>0</v>
      </c>
      <c r="J21" s="5">
        <f t="shared" si="4"/>
        <v>0</v>
      </c>
      <c r="K21" s="4">
        <f t="shared" si="2"/>
        <v>0</v>
      </c>
      <c r="L21" s="6">
        <v>22</v>
      </c>
      <c r="M21" s="6">
        <f t="shared" si="5"/>
        <v>264</v>
      </c>
      <c r="N21" s="4"/>
      <c r="O21" s="4"/>
      <c r="P21" s="4">
        <f t="shared" si="6"/>
        <v>0</v>
      </c>
      <c r="Q21" s="4">
        <f t="shared" si="7"/>
        <v>0</v>
      </c>
      <c r="R21" s="4">
        <f t="shared" si="8"/>
        <v>0</v>
      </c>
      <c r="S21" s="4">
        <f t="shared" si="9"/>
        <v>0</v>
      </c>
      <c r="T21" s="4"/>
    </row>
    <row r="22" spans="1:27" ht="31.5">
      <c r="A22" s="3" t="s">
        <v>67</v>
      </c>
      <c r="B22" s="3" t="s">
        <v>68</v>
      </c>
      <c r="C22" s="3" t="s">
        <v>31</v>
      </c>
      <c r="D22" s="3">
        <v>1</v>
      </c>
      <c r="E22" s="3" t="s">
        <v>24</v>
      </c>
      <c r="F22" s="3">
        <v>12</v>
      </c>
      <c r="G22" s="4"/>
      <c r="H22" s="4">
        <f t="shared" si="0"/>
        <v>0</v>
      </c>
      <c r="I22" s="5">
        <f t="shared" si="1"/>
        <v>0</v>
      </c>
      <c r="J22" s="5">
        <f t="shared" si="4"/>
        <v>0</v>
      </c>
      <c r="K22" s="4">
        <f t="shared" si="2"/>
        <v>0</v>
      </c>
      <c r="L22" s="6">
        <v>22</v>
      </c>
      <c r="M22" s="6">
        <f t="shared" si="5"/>
        <v>264</v>
      </c>
      <c r="N22" s="4"/>
      <c r="O22" s="4"/>
      <c r="P22" s="4">
        <f t="shared" si="6"/>
        <v>0</v>
      </c>
      <c r="Q22" s="4">
        <f t="shared" si="7"/>
        <v>0</v>
      </c>
      <c r="R22" s="4">
        <f t="shared" si="8"/>
        <v>0</v>
      </c>
      <c r="S22" s="4">
        <f t="shared" si="9"/>
        <v>0</v>
      </c>
      <c r="T22" s="4"/>
    </row>
    <row r="23" spans="1:27" ht="15.75" customHeight="1">
      <c r="A23" s="3" t="s">
        <v>69</v>
      </c>
      <c r="B23" s="9" t="s">
        <v>70</v>
      </c>
      <c r="C23" s="3" t="s">
        <v>56</v>
      </c>
      <c r="D23" s="3">
        <v>1</v>
      </c>
      <c r="E23" s="3" t="s">
        <v>24</v>
      </c>
      <c r="F23" s="3">
        <v>12</v>
      </c>
      <c r="G23" s="4"/>
      <c r="H23" s="4">
        <f t="shared" si="0"/>
        <v>0</v>
      </c>
      <c r="I23" s="5">
        <f t="shared" si="1"/>
        <v>0</v>
      </c>
      <c r="J23" s="5">
        <f t="shared" si="4"/>
        <v>0</v>
      </c>
      <c r="K23" s="4">
        <f t="shared" si="2"/>
        <v>0</v>
      </c>
      <c r="L23" s="6">
        <v>22</v>
      </c>
      <c r="M23" s="6">
        <f t="shared" si="5"/>
        <v>264</v>
      </c>
      <c r="N23" s="4"/>
      <c r="O23" s="4"/>
      <c r="P23" s="4">
        <f t="shared" si="6"/>
        <v>0</v>
      </c>
      <c r="Q23" s="4">
        <f t="shared" si="7"/>
        <v>0</v>
      </c>
      <c r="R23" s="4">
        <f t="shared" si="8"/>
        <v>0</v>
      </c>
      <c r="S23" s="4">
        <f t="shared" si="9"/>
        <v>0</v>
      </c>
      <c r="T23" s="4"/>
      <c r="U23" s="8"/>
      <c r="V23" s="8"/>
      <c r="W23" s="8"/>
      <c r="X23" s="8"/>
      <c r="Y23" s="8"/>
      <c r="Z23" s="8"/>
      <c r="AA23" s="8"/>
    </row>
    <row r="24" spans="1:27" ht="15.75" customHeight="1">
      <c r="A24" s="3" t="s">
        <v>71</v>
      </c>
      <c r="B24" s="9" t="s">
        <v>72</v>
      </c>
      <c r="C24" s="3" t="s">
        <v>56</v>
      </c>
      <c r="D24" s="3">
        <v>1</v>
      </c>
      <c r="E24" s="3" t="s">
        <v>24</v>
      </c>
      <c r="F24" s="3">
        <v>12</v>
      </c>
      <c r="G24" s="4"/>
      <c r="H24" s="4">
        <f t="shared" si="0"/>
        <v>0</v>
      </c>
      <c r="I24" s="5">
        <f t="shared" si="1"/>
        <v>0</v>
      </c>
      <c r="J24" s="5">
        <f t="shared" si="4"/>
        <v>0</v>
      </c>
      <c r="K24" s="4">
        <f t="shared" si="2"/>
        <v>0</v>
      </c>
      <c r="L24" s="6">
        <v>22</v>
      </c>
      <c r="M24" s="6">
        <f t="shared" si="5"/>
        <v>264</v>
      </c>
      <c r="N24" s="4"/>
      <c r="O24" s="4"/>
      <c r="P24" s="4">
        <f t="shared" si="6"/>
        <v>0</v>
      </c>
      <c r="Q24" s="4">
        <f t="shared" si="7"/>
        <v>0</v>
      </c>
      <c r="R24" s="4">
        <f t="shared" si="8"/>
        <v>0</v>
      </c>
      <c r="S24" s="4">
        <f t="shared" si="9"/>
        <v>0</v>
      </c>
      <c r="T24" s="4"/>
      <c r="U24" s="8"/>
      <c r="V24" s="8"/>
      <c r="W24" s="8"/>
      <c r="X24" s="8"/>
      <c r="Y24" s="8"/>
      <c r="Z24" s="8"/>
      <c r="AA24" s="8"/>
    </row>
    <row r="25" spans="1:27" ht="15.75" customHeight="1">
      <c r="A25" s="3" t="s">
        <v>73</v>
      </c>
      <c r="B25" s="9" t="s">
        <v>74</v>
      </c>
      <c r="C25" s="3" t="s">
        <v>75</v>
      </c>
      <c r="D25" s="3">
        <v>1</v>
      </c>
      <c r="E25" s="3" t="s">
        <v>24</v>
      </c>
      <c r="F25" s="3">
        <v>12</v>
      </c>
      <c r="G25" s="4"/>
      <c r="H25" s="4">
        <f t="shared" si="0"/>
        <v>0</v>
      </c>
      <c r="I25" s="5">
        <f t="shared" si="1"/>
        <v>0</v>
      </c>
      <c r="J25" s="5">
        <f t="shared" si="4"/>
        <v>0</v>
      </c>
      <c r="K25" s="4">
        <f t="shared" si="2"/>
        <v>0</v>
      </c>
      <c r="L25" s="6">
        <v>22</v>
      </c>
      <c r="M25" s="6">
        <f t="shared" si="5"/>
        <v>264</v>
      </c>
      <c r="N25" s="4"/>
      <c r="O25" s="4"/>
      <c r="P25" s="4">
        <f t="shared" si="6"/>
        <v>0</v>
      </c>
      <c r="Q25" s="4">
        <f t="shared" si="7"/>
        <v>0</v>
      </c>
      <c r="R25" s="4">
        <f t="shared" si="8"/>
        <v>0</v>
      </c>
      <c r="S25" s="4">
        <f t="shared" si="9"/>
        <v>0</v>
      </c>
      <c r="T25" s="4"/>
      <c r="U25" s="8"/>
      <c r="V25" s="8"/>
      <c r="W25" s="8"/>
      <c r="X25" s="8"/>
      <c r="Y25" s="8"/>
      <c r="Z25" s="8"/>
      <c r="AA25" s="8"/>
    </row>
    <row r="26" spans="1:27" ht="15.75" customHeight="1">
      <c r="A26" s="3" t="s">
        <v>76</v>
      </c>
      <c r="B26" s="9" t="s">
        <v>77</v>
      </c>
      <c r="C26" s="3" t="s">
        <v>75</v>
      </c>
      <c r="D26" s="3">
        <v>1</v>
      </c>
      <c r="E26" s="3" t="s">
        <v>24</v>
      </c>
      <c r="F26" s="3">
        <v>12</v>
      </c>
      <c r="G26" s="4"/>
      <c r="H26" s="4">
        <f t="shared" si="0"/>
        <v>0</v>
      </c>
      <c r="I26" s="5">
        <f t="shared" si="1"/>
        <v>0</v>
      </c>
      <c r="J26" s="5">
        <f t="shared" si="4"/>
        <v>0</v>
      </c>
      <c r="K26" s="4">
        <f t="shared" si="2"/>
        <v>0</v>
      </c>
      <c r="L26" s="6">
        <v>22</v>
      </c>
      <c r="M26" s="6">
        <f t="shared" si="5"/>
        <v>264</v>
      </c>
      <c r="N26" s="4"/>
      <c r="O26" s="4"/>
      <c r="P26" s="4">
        <f t="shared" si="6"/>
        <v>0</v>
      </c>
      <c r="Q26" s="4">
        <f t="shared" si="7"/>
        <v>0</v>
      </c>
      <c r="R26" s="4">
        <f t="shared" si="8"/>
        <v>0</v>
      </c>
      <c r="S26" s="4">
        <f t="shared" si="9"/>
        <v>0</v>
      </c>
      <c r="T26" s="4"/>
      <c r="U26" s="8"/>
      <c r="V26" s="8"/>
      <c r="W26" s="8"/>
      <c r="X26" s="8"/>
      <c r="Y26" s="8"/>
      <c r="Z26" s="8"/>
      <c r="AA26" s="8"/>
    </row>
    <row r="27" spans="1:27" ht="15.75" customHeight="1">
      <c r="A27" s="3" t="s">
        <v>78</v>
      </c>
      <c r="B27" s="9" t="s">
        <v>79</v>
      </c>
      <c r="C27" s="10" t="s">
        <v>80</v>
      </c>
      <c r="D27" s="3">
        <v>1</v>
      </c>
      <c r="E27" s="3" t="s">
        <v>24</v>
      </c>
      <c r="F27" s="3">
        <v>12</v>
      </c>
      <c r="G27" s="4"/>
      <c r="H27" s="4">
        <f t="shared" si="0"/>
        <v>0</v>
      </c>
      <c r="I27" s="5">
        <f t="shared" si="1"/>
        <v>0</v>
      </c>
      <c r="J27" s="5">
        <f t="shared" si="4"/>
        <v>0</v>
      </c>
      <c r="K27" s="4">
        <f t="shared" si="2"/>
        <v>0</v>
      </c>
      <c r="L27" s="6">
        <v>22</v>
      </c>
      <c r="M27" s="6">
        <f t="shared" si="5"/>
        <v>264</v>
      </c>
      <c r="N27" s="4"/>
      <c r="O27" s="4"/>
      <c r="P27" s="4">
        <f t="shared" si="6"/>
        <v>0</v>
      </c>
      <c r="Q27" s="4">
        <f t="shared" si="7"/>
        <v>0</v>
      </c>
      <c r="R27" s="4">
        <f t="shared" si="8"/>
        <v>0</v>
      </c>
      <c r="S27" s="4">
        <f t="shared" si="9"/>
        <v>0</v>
      </c>
      <c r="T27" s="4"/>
    </row>
    <row r="28" spans="1:27" ht="15.75" customHeight="1">
      <c r="A28" s="66" t="s">
        <v>81</v>
      </c>
      <c r="B28" s="67"/>
      <c r="C28" s="67"/>
      <c r="D28" s="67"/>
      <c r="E28" s="67"/>
      <c r="F28" s="67"/>
      <c r="G28" s="67"/>
      <c r="H28" s="67"/>
      <c r="I28" s="67"/>
      <c r="J28" s="67"/>
      <c r="K28" s="67"/>
      <c r="L28" s="67"/>
      <c r="M28" s="67"/>
      <c r="N28" s="67"/>
      <c r="O28" s="67"/>
      <c r="P28" s="67"/>
      <c r="Q28" s="68"/>
      <c r="R28" s="11"/>
      <c r="S28" s="12">
        <f>SUM(S3:S27)</f>
        <v>0</v>
      </c>
      <c r="T28" s="13"/>
    </row>
    <row r="29" spans="1:27" ht="15.75" customHeight="1"/>
    <row r="30" spans="1:27" ht="15.75" customHeight="1"/>
    <row r="31" spans="1:27" ht="15.75" customHeight="1"/>
    <row r="32" spans="1:27" ht="15.75" customHeight="1"/>
    <row r="33" spans="7:11" ht="15.75" customHeight="1"/>
    <row r="34" spans="7:11" ht="15.75" customHeight="1">
      <c r="G34" s="14"/>
      <c r="K34" s="14"/>
    </row>
    <row r="35" spans="7:11" ht="15.75" customHeight="1">
      <c r="G35" s="14"/>
      <c r="K35" s="14"/>
    </row>
    <row r="36" spans="7:11" ht="15.75" customHeight="1">
      <c r="G36" s="14"/>
      <c r="K36" s="14"/>
    </row>
    <row r="37" spans="7:11" ht="15.75" customHeight="1">
      <c r="G37" s="14"/>
      <c r="K37" s="14"/>
    </row>
    <row r="38" spans="7:11" ht="15.75" customHeight="1"/>
    <row r="39" spans="7:11" ht="15.75" customHeight="1"/>
    <row r="40" spans="7:11" ht="15.75" customHeight="1"/>
    <row r="41" spans="7:11" ht="15.75" customHeight="1"/>
    <row r="42" spans="7:11" ht="15.75" customHeight="1"/>
    <row r="43" spans="7:11" ht="15.75" customHeight="1"/>
    <row r="44" spans="7:11" ht="15.75" customHeight="1"/>
    <row r="45" spans="7:11" ht="15.75" customHeight="1"/>
    <row r="46" spans="7:11" ht="15.75" customHeight="1"/>
    <row r="47" spans="7:11" ht="15.75" customHeight="1"/>
    <row r="48" spans="7: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2">
    <mergeCell ref="A2:T2"/>
    <mergeCell ref="A28:Q28"/>
  </mergeCells>
  <pageMargins left="0.51181102362204722" right="0.51181102362204722" top="0.78740157480314965" bottom="0.78740157480314965"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60" zoomScaleNormal="60" workbookViewId="0">
      <selection activeCell="I10" sqref="I10:I12"/>
    </sheetView>
  </sheetViews>
  <sheetFormatPr defaultColWidth="14.42578125" defaultRowHeight="15" customHeight="1"/>
  <cols>
    <col min="1" max="1" width="6.85546875" customWidth="1"/>
    <col min="2" max="2" width="21.7109375" customWidth="1"/>
    <col min="3" max="3" width="16.85546875" customWidth="1"/>
    <col min="4" max="4" width="8.140625" customWidth="1"/>
    <col min="5" max="5" width="6.85546875" customWidth="1"/>
    <col min="6" max="6" width="8.140625" customWidth="1"/>
    <col min="7" max="7" width="19.140625" customWidth="1"/>
    <col min="8" max="8" width="23" customWidth="1"/>
    <col min="9" max="9" width="23.42578125" customWidth="1"/>
    <col min="10" max="26" width="21.7109375" customWidth="1"/>
  </cols>
  <sheetData>
    <row r="1" spans="1:26" ht="78.75">
      <c r="A1" s="15" t="s">
        <v>0</v>
      </c>
      <c r="B1" s="15" t="s">
        <v>1</v>
      </c>
      <c r="C1" s="15" t="s">
        <v>2</v>
      </c>
      <c r="D1" s="15" t="s">
        <v>3</v>
      </c>
      <c r="E1" s="15" t="s">
        <v>4</v>
      </c>
      <c r="F1" s="15" t="s">
        <v>5</v>
      </c>
      <c r="G1" s="16" t="s">
        <v>6</v>
      </c>
      <c r="H1" s="15" t="s">
        <v>82</v>
      </c>
      <c r="I1" s="16" t="s">
        <v>19</v>
      </c>
      <c r="J1" s="17"/>
      <c r="K1" s="17"/>
      <c r="L1" s="17"/>
      <c r="M1" s="17"/>
      <c r="N1" s="17"/>
      <c r="O1" s="17"/>
      <c r="P1" s="17"/>
      <c r="Q1" s="17"/>
      <c r="R1" s="17"/>
      <c r="S1" s="17"/>
      <c r="T1" s="17"/>
      <c r="U1" s="17"/>
      <c r="V1" s="17"/>
      <c r="W1" s="17"/>
      <c r="X1" s="17"/>
      <c r="Y1" s="17"/>
      <c r="Z1" s="17"/>
    </row>
    <row r="2" spans="1:26">
      <c r="A2" s="69" t="s">
        <v>83</v>
      </c>
      <c r="B2" s="67"/>
      <c r="C2" s="67"/>
      <c r="D2" s="67"/>
      <c r="E2" s="67"/>
      <c r="F2" s="67"/>
      <c r="G2" s="67"/>
      <c r="H2" s="67"/>
      <c r="I2" s="70"/>
      <c r="J2" s="17"/>
      <c r="K2" s="17"/>
      <c r="L2" s="17"/>
      <c r="M2" s="17"/>
      <c r="N2" s="17"/>
      <c r="O2" s="17"/>
      <c r="P2" s="17"/>
      <c r="Q2" s="17"/>
      <c r="R2" s="17"/>
      <c r="S2" s="17"/>
      <c r="T2" s="17"/>
      <c r="U2" s="17"/>
      <c r="V2" s="17"/>
      <c r="W2" s="17"/>
      <c r="X2" s="17"/>
      <c r="Y2" s="17"/>
      <c r="Z2" s="17"/>
    </row>
    <row r="3" spans="1:26" ht="15.75">
      <c r="A3" s="3" t="s">
        <v>84</v>
      </c>
      <c r="B3" s="3" t="s">
        <v>85</v>
      </c>
      <c r="C3" s="3" t="s">
        <v>23</v>
      </c>
      <c r="D3" s="3">
        <v>1</v>
      </c>
      <c r="E3" s="3" t="s">
        <v>24</v>
      </c>
      <c r="F3" s="7">
        <v>10</v>
      </c>
      <c r="G3" s="18"/>
      <c r="H3" s="19">
        <f t="shared" ref="H3:H21" si="0">D3*F3*G3</f>
        <v>0</v>
      </c>
      <c r="I3" s="18"/>
      <c r="J3" s="17"/>
      <c r="K3" s="17"/>
      <c r="L3" s="17"/>
      <c r="M3" s="17"/>
      <c r="N3" s="17"/>
      <c r="O3" s="17"/>
      <c r="P3" s="17"/>
      <c r="Q3" s="17"/>
      <c r="R3" s="17"/>
      <c r="S3" s="17"/>
      <c r="T3" s="17"/>
      <c r="U3" s="17"/>
      <c r="V3" s="17"/>
      <c r="W3" s="17"/>
      <c r="X3" s="17"/>
      <c r="Y3" s="17"/>
      <c r="Z3" s="17"/>
    </row>
    <row r="4" spans="1:26" ht="63">
      <c r="A4" s="3" t="s">
        <v>86</v>
      </c>
      <c r="B4" s="3" t="s">
        <v>87</v>
      </c>
      <c r="C4" s="3" t="s">
        <v>23</v>
      </c>
      <c r="D4" s="3">
        <v>1</v>
      </c>
      <c r="E4" s="3" t="s">
        <v>24</v>
      </c>
      <c r="F4" s="3">
        <v>12</v>
      </c>
      <c r="G4" s="18"/>
      <c r="H4" s="19">
        <f t="shared" si="0"/>
        <v>0</v>
      </c>
      <c r="I4" s="18"/>
      <c r="J4" s="20"/>
      <c r="K4" s="20"/>
      <c r="L4" s="20"/>
      <c r="M4" s="20"/>
      <c r="N4" s="20"/>
      <c r="O4" s="20"/>
      <c r="P4" s="20"/>
      <c r="Q4" s="20"/>
      <c r="R4" s="20"/>
      <c r="S4" s="20"/>
      <c r="T4" s="20"/>
      <c r="U4" s="20"/>
      <c r="V4" s="20"/>
      <c r="W4" s="20"/>
      <c r="X4" s="20"/>
      <c r="Y4" s="20"/>
      <c r="Z4" s="20"/>
    </row>
    <row r="5" spans="1:26" ht="15.75">
      <c r="A5" s="3" t="s">
        <v>88</v>
      </c>
      <c r="B5" s="3" t="s">
        <v>89</v>
      </c>
      <c r="C5" s="3" t="s">
        <v>23</v>
      </c>
      <c r="D5" s="3">
        <v>1</v>
      </c>
      <c r="E5" s="3" t="s">
        <v>90</v>
      </c>
      <c r="F5" s="3">
        <v>1</v>
      </c>
      <c r="G5" s="4"/>
      <c r="H5" s="19">
        <f t="shared" si="0"/>
        <v>0</v>
      </c>
      <c r="I5" s="4"/>
      <c r="J5" s="17"/>
      <c r="K5" s="17"/>
      <c r="L5" s="17"/>
      <c r="M5" s="17"/>
      <c r="N5" s="17"/>
      <c r="O5" s="17"/>
      <c r="P5" s="17"/>
      <c r="Q5" s="17"/>
      <c r="R5" s="17"/>
      <c r="S5" s="17"/>
      <c r="T5" s="17"/>
      <c r="U5" s="17"/>
      <c r="V5" s="17"/>
      <c r="W5" s="17"/>
      <c r="X5" s="17"/>
      <c r="Y5" s="17"/>
      <c r="Z5" s="17"/>
    </row>
    <row r="6" spans="1:26" ht="63">
      <c r="A6" s="3" t="s">
        <v>91</v>
      </c>
      <c r="B6" s="3" t="s">
        <v>92</v>
      </c>
      <c r="C6" s="10" t="s">
        <v>93</v>
      </c>
      <c r="D6" s="3">
        <v>1</v>
      </c>
      <c r="E6" s="3" t="s">
        <v>90</v>
      </c>
      <c r="F6" s="7">
        <v>11</v>
      </c>
      <c r="G6" s="19"/>
      <c r="H6" s="19">
        <f t="shared" si="0"/>
        <v>0</v>
      </c>
      <c r="I6" s="18"/>
      <c r="J6" s="17"/>
      <c r="K6" s="17"/>
      <c r="L6" s="17"/>
      <c r="M6" s="17"/>
      <c r="N6" s="17"/>
      <c r="O6" s="17"/>
      <c r="P6" s="17"/>
      <c r="Q6" s="17"/>
      <c r="R6" s="17"/>
      <c r="S6" s="17"/>
      <c r="T6" s="17"/>
      <c r="U6" s="17"/>
      <c r="V6" s="17"/>
      <c r="W6" s="17"/>
      <c r="X6" s="17"/>
      <c r="Y6" s="17"/>
      <c r="Z6" s="17"/>
    </row>
    <row r="7" spans="1:26" ht="94.5">
      <c r="A7" s="3" t="s">
        <v>94</v>
      </c>
      <c r="B7" s="3" t="s">
        <v>95</v>
      </c>
      <c r="C7" s="3" t="s">
        <v>23</v>
      </c>
      <c r="D7" s="3">
        <v>1</v>
      </c>
      <c r="E7" s="3" t="s">
        <v>24</v>
      </c>
      <c r="F7" s="7">
        <v>10</v>
      </c>
      <c r="G7" s="4"/>
      <c r="H7" s="19">
        <f t="shared" si="0"/>
        <v>0</v>
      </c>
      <c r="I7" s="18"/>
      <c r="J7" s="17"/>
      <c r="K7" s="17"/>
      <c r="L7" s="17"/>
      <c r="M7" s="17"/>
      <c r="N7" s="17"/>
      <c r="O7" s="17"/>
      <c r="P7" s="17"/>
      <c r="Q7" s="17"/>
      <c r="R7" s="17"/>
      <c r="S7" s="17"/>
      <c r="T7" s="17"/>
      <c r="U7" s="17"/>
      <c r="V7" s="17"/>
      <c r="W7" s="17"/>
      <c r="X7" s="17"/>
      <c r="Y7" s="17"/>
      <c r="Z7" s="17"/>
    </row>
    <row r="8" spans="1:26" ht="126">
      <c r="A8" s="3" t="s">
        <v>96</v>
      </c>
      <c r="B8" s="3" t="s">
        <v>97</v>
      </c>
      <c r="C8" s="3" t="s">
        <v>23</v>
      </c>
      <c r="D8" s="3">
        <v>1</v>
      </c>
      <c r="E8" s="3" t="s">
        <v>24</v>
      </c>
      <c r="F8" s="7">
        <v>10</v>
      </c>
      <c r="G8" s="18"/>
      <c r="H8" s="19">
        <f t="shared" si="0"/>
        <v>0</v>
      </c>
      <c r="I8" s="18"/>
      <c r="J8" s="17"/>
      <c r="K8" s="17"/>
      <c r="L8" s="17"/>
      <c r="M8" s="17"/>
      <c r="N8" s="17"/>
      <c r="O8" s="17"/>
      <c r="P8" s="17"/>
      <c r="Q8" s="17"/>
      <c r="R8" s="17"/>
      <c r="S8" s="17"/>
      <c r="T8" s="17"/>
      <c r="U8" s="17"/>
      <c r="V8" s="17"/>
      <c r="W8" s="17"/>
      <c r="X8" s="17"/>
      <c r="Y8" s="17"/>
      <c r="Z8" s="17"/>
    </row>
    <row r="9" spans="1:26" ht="31.5">
      <c r="A9" s="3" t="s">
        <v>98</v>
      </c>
      <c r="B9" s="9" t="s">
        <v>99</v>
      </c>
      <c r="C9" s="3" t="s">
        <v>23</v>
      </c>
      <c r="D9" s="3">
        <v>1</v>
      </c>
      <c r="E9" s="3" t="s">
        <v>24</v>
      </c>
      <c r="F9" s="3">
        <v>12</v>
      </c>
      <c r="G9" s="4"/>
      <c r="H9" s="19">
        <f t="shared" si="0"/>
        <v>0</v>
      </c>
      <c r="I9" s="4"/>
      <c r="J9" s="17"/>
      <c r="K9" s="17"/>
      <c r="L9" s="17"/>
      <c r="M9" s="17"/>
      <c r="N9" s="17"/>
      <c r="O9" s="17"/>
      <c r="P9" s="17"/>
      <c r="Q9" s="17"/>
      <c r="R9" s="17"/>
      <c r="S9" s="17"/>
      <c r="T9" s="17"/>
      <c r="U9" s="17"/>
      <c r="V9" s="17"/>
      <c r="W9" s="17"/>
      <c r="X9" s="17"/>
      <c r="Y9" s="17"/>
      <c r="Z9" s="17"/>
    </row>
    <row r="10" spans="1:26" ht="47.25">
      <c r="A10" s="3" t="s">
        <v>100</v>
      </c>
      <c r="B10" s="21" t="s">
        <v>101</v>
      </c>
      <c r="C10" s="21" t="s">
        <v>23</v>
      </c>
      <c r="D10" s="21">
        <v>1</v>
      </c>
      <c r="E10" s="21" t="s">
        <v>24</v>
      </c>
      <c r="F10" s="22">
        <v>10</v>
      </c>
      <c r="G10" s="23"/>
      <c r="H10" s="24">
        <f t="shared" si="0"/>
        <v>0</v>
      </c>
      <c r="I10" s="18"/>
      <c r="J10" s="17"/>
      <c r="K10" s="17"/>
      <c r="L10" s="17"/>
      <c r="M10" s="17"/>
      <c r="N10" s="17"/>
      <c r="O10" s="17"/>
      <c r="P10" s="17"/>
      <c r="Q10" s="17"/>
      <c r="R10" s="17"/>
      <c r="S10" s="17"/>
      <c r="T10" s="17"/>
      <c r="U10" s="17"/>
      <c r="V10" s="17"/>
      <c r="W10" s="17"/>
      <c r="X10" s="17"/>
      <c r="Y10" s="17"/>
      <c r="Z10" s="17"/>
    </row>
    <row r="11" spans="1:26" ht="63">
      <c r="A11" s="3" t="s">
        <v>102</v>
      </c>
      <c r="B11" s="3" t="s">
        <v>103</v>
      </c>
      <c r="C11" s="21" t="s">
        <v>23</v>
      </c>
      <c r="D11" s="21">
        <v>1</v>
      </c>
      <c r="E11" s="3" t="s">
        <v>24</v>
      </c>
      <c r="F11" s="7">
        <v>2</v>
      </c>
      <c r="G11" s="18"/>
      <c r="H11" s="19">
        <f t="shared" si="0"/>
        <v>0</v>
      </c>
      <c r="I11" s="18"/>
      <c r="J11" s="20"/>
      <c r="K11" s="20"/>
      <c r="L11" s="20"/>
      <c r="M11" s="20"/>
      <c r="N11" s="20"/>
      <c r="O11" s="20"/>
      <c r="P11" s="20"/>
      <c r="Q11" s="20"/>
      <c r="R11" s="20"/>
      <c r="S11" s="20"/>
      <c r="T11" s="20"/>
      <c r="U11" s="20"/>
      <c r="V11" s="20"/>
      <c r="W11" s="20"/>
      <c r="X11" s="20"/>
      <c r="Y11" s="20"/>
      <c r="Z11" s="20"/>
    </row>
    <row r="12" spans="1:26" ht="63">
      <c r="A12" s="3" t="s">
        <v>104</v>
      </c>
      <c r="B12" s="3" t="s">
        <v>105</v>
      </c>
      <c r="C12" s="21" t="s">
        <v>23</v>
      </c>
      <c r="D12" s="21">
        <v>1</v>
      </c>
      <c r="E12" s="3" t="s">
        <v>24</v>
      </c>
      <c r="F12" s="7">
        <v>2</v>
      </c>
      <c r="G12" s="18"/>
      <c r="H12" s="19">
        <f t="shared" si="0"/>
        <v>0</v>
      </c>
      <c r="I12" s="18"/>
      <c r="J12" s="20"/>
      <c r="K12" s="20"/>
      <c r="L12" s="20"/>
      <c r="M12" s="20"/>
      <c r="N12" s="20"/>
      <c r="O12" s="20"/>
      <c r="P12" s="20"/>
      <c r="Q12" s="20"/>
      <c r="R12" s="20"/>
      <c r="S12" s="20"/>
      <c r="T12" s="20"/>
      <c r="U12" s="20"/>
      <c r="V12" s="20"/>
      <c r="W12" s="20"/>
      <c r="X12" s="20"/>
      <c r="Y12" s="20"/>
      <c r="Z12" s="20"/>
    </row>
    <row r="13" spans="1:26" ht="47.25">
      <c r="A13" s="3" t="s">
        <v>106</v>
      </c>
      <c r="B13" s="3" t="s">
        <v>107</v>
      </c>
      <c r="C13" s="3" t="s">
        <v>23</v>
      </c>
      <c r="D13" s="25">
        <v>1</v>
      </c>
      <c r="E13" s="25" t="s">
        <v>90</v>
      </c>
      <c r="F13" s="25">
        <v>1</v>
      </c>
      <c r="G13" s="26"/>
      <c r="H13" s="19">
        <f t="shared" si="0"/>
        <v>0</v>
      </c>
      <c r="I13" s="27"/>
      <c r="J13" s="20"/>
      <c r="K13" s="20"/>
      <c r="L13" s="20"/>
      <c r="M13" s="20"/>
      <c r="N13" s="20"/>
      <c r="O13" s="20"/>
      <c r="P13" s="20"/>
      <c r="Q13" s="20"/>
      <c r="R13" s="20"/>
      <c r="S13" s="20"/>
      <c r="T13" s="20"/>
      <c r="U13" s="20"/>
      <c r="V13" s="20"/>
      <c r="W13" s="20"/>
      <c r="X13" s="20"/>
      <c r="Y13" s="20"/>
      <c r="Z13" s="20"/>
    </row>
    <row r="14" spans="1:26" ht="47.25">
      <c r="A14" s="3" t="s">
        <v>108</v>
      </c>
      <c r="B14" s="3" t="s">
        <v>109</v>
      </c>
      <c r="C14" s="3" t="s">
        <v>23</v>
      </c>
      <c r="D14" s="25">
        <v>1</v>
      </c>
      <c r="E14" s="25" t="s">
        <v>90</v>
      </c>
      <c r="F14" s="25">
        <v>1</v>
      </c>
      <c r="G14" s="26"/>
      <c r="H14" s="19">
        <f t="shared" si="0"/>
        <v>0</v>
      </c>
      <c r="I14" s="27"/>
      <c r="J14" s="20"/>
      <c r="K14" s="20"/>
      <c r="L14" s="20"/>
      <c r="M14" s="20"/>
      <c r="N14" s="20"/>
      <c r="O14" s="20"/>
      <c r="P14" s="20"/>
      <c r="Q14" s="20"/>
      <c r="R14" s="20"/>
      <c r="S14" s="20"/>
      <c r="T14" s="20"/>
      <c r="U14" s="20"/>
      <c r="V14" s="20"/>
      <c r="W14" s="20"/>
      <c r="X14" s="20"/>
      <c r="Y14" s="20"/>
      <c r="Z14" s="20"/>
    </row>
    <row r="15" spans="1:26" ht="47.25">
      <c r="A15" s="3" t="s">
        <v>110</v>
      </c>
      <c r="B15" s="3" t="s">
        <v>111</v>
      </c>
      <c r="C15" s="3" t="s">
        <v>23</v>
      </c>
      <c r="D15" s="25">
        <v>1</v>
      </c>
      <c r="E15" s="25" t="s">
        <v>112</v>
      </c>
      <c r="F15" s="25">
        <v>5000</v>
      </c>
      <c r="G15" s="26"/>
      <c r="H15" s="19">
        <f t="shared" si="0"/>
        <v>0</v>
      </c>
      <c r="I15" s="27"/>
      <c r="J15" s="20"/>
      <c r="K15" s="20"/>
      <c r="L15" s="20"/>
      <c r="M15" s="20"/>
      <c r="N15" s="20"/>
      <c r="O15" s="20"/>
      <c r="P15" s="20"/>
      <c r="Q15" s="20"/>
      <c r="R15" s="20"/>
      <c r="S15" s="20"/>
      <c r="T15" s="20"/>
      <c r="U15" s="20"/>
      <c r="V15" s="20"/>
      <c r="W15" s="20"/>
      <c r="X15" s="20"/>
      <c r="Y15" s="20"/>
      <c r="Z15" s="20"/>
    </row>
    <row r="16" spans="1:26" ht="63">
      <c r="A16" s="3" t="s">
        <v>113</v>
      </c>
      <c r="B16" s="3" t="s">
        <v>114</v>
      </c>
      <c r="C16" s="3" t="s">
        <v>23</v>
      </c>
      <c r="D16" s="25">
        <v>1</v>
      </c>
      <c r="E16" s="25" t="s">
        <v>112</v>
      </c>
      <c r="F16" s="25">
        <v>2000</v>
      </c>
      <c r="G16" s="26"/>
      <c r="H16" s="19">
        <f t="shared" si="0"/>
        <v>0</v>
      </c>
      <c r="I16" s="27"/>
      <c r="J16" s="20"/>
      <c r="K16" s="20"/>
      <c r="L16" s="20"/>
      <c r="M16" s="20"/>
      <c r="N16" s="20"/>
      <c r="O16" s="20"/>
      <c r="P16" s="20"/>
      <c r="Q16" s="20"/>
      <c r="R16" s="20"/>
      <c r="S16" s="20"/>
      <c r="T16" s="20"/>
      <c r="U16" s="20"/>
      <c r="V16" s="20"/>
      <c r="W16" s="20"/>
      <c r="X16" s="20"/>
      <c r="Y16" s="20"/>
      <c r="Z16" s="20"/>
    </row>
    <row r="17" spans="1:26" ht="47.25">
      <c r="A17" s="3" t="s">
        <v>115</v>
      </c>
      <c r="B17" s="3" t="s">
        <v>116</v>
      </c>
      <c r="C17" s="3" t="s">
        <v>23</v>
      </c>
      <c r="D17" s="25">
        <v>1</v>
      </c>
      <c r="E17" s="25" t="s">
        <v>112</v>
      </c>
      <c r="F17" s="25">
        <v>1</v>
      </c>
      <c r="G17" s="26"/>
      <c r="H17" s="19">
        <f t="shared" si="0"/>
        <v>0</v>
      </c>
      <c r="I17" s="27"/>
      <c r="J17" s="20"/>
      <c r="K17" s="20"/>
      <c r="L17" s="20"/>
      <c r="M17" s="20"/>
      <c r="N17" s="20"/>
      <c r="O17" s="20"/>
      <c r="P17" s="20"/>
      <c r="Q17" s="20"/>
      <c r="R17" s="20"/>
      <c r="S17" s="20"/>
      <c r="T17" s="20"/>
      <c r="U17" s="20"/>
      <c r="V17" s="20"/>
      <c r="W17" s="20"/>
      <c r="X17" s="20"/>
      <c r="Y17" s="20"/>
      <c r="Z17" s="20"/>
    </row>
    <row r="18" spans="1:26" ht="15.75">
      <c r="A18" s="3" t="s">
        <v>117</v>
      </c>
      <c r="B18" s="3" t="s">
        <v>118</v>
      </c>
      <c r="C18" s="3" t="s">
        <v>119</v>
      </c>
      <c r="D18" s="7">
        <v>50</v>
      </c>
      <c r="E18" s="3" t="s">
        <v>24</v>
      </c>
      <c r="F18" s="3">
        <v>12</v>
      </c>
      <c r="G18" s="4"/>
      <c r="H18" s="19">
        <f t="shared" si="0"/>
        <v>0</v>
      </c>
      <c r="I18" s="18"/>
      <c r="J18" s="20"/>
      <c r="K18" s="20"/>
      <c r="L18" s="20"/>
      <c r="M18" s="20"/>
      <c r="N18" s="20"/>
      <c r="O18" s="20"/>
      <c r="P18" s="20"/>
      <c r="Q18" s="20"/>
      <c r="R18" s="20"/>
      <c r="S18" s="20"/>
      <c r="T18" s="20"/>
      <c r="U18" s="20"/>
      <c r="V18" s="20"/>
      <c r="W18" s="20"/>
      <c r="X18" s="20"/>
      <c r="Y18" s="20"/>
      <c r="Z18" s="20"/>
    </row>
    <row r="19" spans="1:26" ht="15.75">
      <c r="A19" s="3" t="s">
        <v>120</v>
      </c>
      <c r="B19" s="28" t="s">
        <v>121</v>
      </c>
      <c r="C19" s="28" t="s">
        <v>119</v>
      </c>
      <c r="D19" s="29">
        <v>30</v>
      </c>
      <c r="E19" s="28" t="s">
        <v>24</v>
      </c>
      <c r="F19" s="28">
        <v>12</v>
      </c>
      <c r="G19" s="30"/>
      <c r="H19" s="31">
        <f t="shared" si="0"/>
        <v>0</v>
      </c>
      <c r="I19" s="18"/>
      <c r="J19" s="20"/>
      <c r="K19" s="20"/>
      <c r="L19" s="20"/>
      <c r="M19" s="20"/>
      <c r="N19" s="20"/>
      <c r="O19" s="20"/>
      <c r="P19" s="20"/>
      <c r="Q19" s="20"/>
      <c r="R19" s="20"/>
      <c r="S19" s="20"/>
      <c r="T19" s="20"/>
      <c r="U19" s="20"/>
      <c r="V19" s="20"/>
      <c r="W19" s="20"/>
      <c r="X19" s="20"/>
      <c r="Y19" s="20"/>
      <c r="Z19" s="20"/>
    </row>
    <row r="20" spans="1:26" ht="15.75">
      <c r="A20" s="3" t="s">
        <v>122</v>
      </c>
      <c r="B20" s="28" t="s">
        <v>123</v>
      </c>
      <c r="C20" s="28" t="s">
        <v>119</v>
      </c>
      <c r="D20" s="29">
        <v>50</v>
      </c>
      <c r="E20" s="28" t="s">
        <v>24</v>
      </c>
      <c r="F20" s="28">
        <v>12</v>
      </c>
      <c r="G20" s="30"/>
      <c r="H20" s="31">
        <f t="shared" si="0"/>
        <v>0</v>
      </c>
      <c r="I20" s="18"/>
      <c r="J20" s="20"/>
      <c r="K20" s="20"/>
      <c r="L20" s="20"/>
      <c r="M20" s="20"/>
      <c r="N20" s="20"/>
      <c r="O20" s="20"/>
      <c r="P20" s="20"/>
      <c r="Q20" s="20"/>
      <c r="R20" s="20"/>
      <c r="S20" s="20"/>
      <c r="T20" s="20"/>
      <c r="U20" s="20"/>
      <c r="V20" s="20"/>
      <c r="W20" s="20"/>
      <c r="X20" s="20"/>
      <c r="Y20" s="20"/>
      <c r="Z20" s="20"/>
    </row>
    <row r="21" spans="1:26" ht="15.75" customHeight="1">
      <c r="A21" s="3" t="s">
        <v>124</v>
      </c>
      <c r="B21" s="3" t="s">
        <v>125</v>
      </c>
      <c r="C21" s="3" t="s">
        <v>119</v>
      </c>
      <c r="D21" s="7">
        <v>150</v>
      </c>
      <c r="E21" s="3" t="s">
        <v>24</v>
      </c>
      <c r="F21" s="3">
        <v>12</v>
      </c>
      <c r="G21" s="4"/>
      <c r="H21" s="19">
        <f t="shared" si="0"/>
        <v>0</v>
      </c>
      <c r="I21" s="18"/>
      <c r="J21" s="20"/>
      <c r="K21" s="20"/>
      <c r="L21" s="20"/>
      <c r="M21" s="20"/>
      <c r="N21" s="20"/>
      <c r="O21" s="20"/>
      <c r="P21" s="20"/>
      <c r="Q21" s="20"/>
      <c r="R21" s="20"/>
      <c r="S21" s="20"/>
      <c r="T21" s="20"/>
      <c r="U21" s="20"/>
      <c r="V21" s="20"/>
      <c r="W21" s="20"/>
      <c r="X21" s="20"/>
      <c r="Y21" s="20"/>
      <c r="Z21" s="20"/>
    </row>
    <row r="22" spans="1:26" ht="15.75" customHeight="1">
      <c r="A22" s="71" t="s">
        <v>126</v>
      </c>
      <c r="B22" s="67"/>
      <c r="C22" s="67"/>
      <c r="D22" s="67"/>
      <c r="E22" s="67"/>
      <c r="F22" s="67"/>
      <c r="G22" s="68"/>
      <c r="H22" s="32">
        <f>SUM(H3:H21)</f>
        <v>0</v>
      </c>
      <c r="I22" s="33"/>
      <c r="J22" s="17"/>
      <c r="K22" s="17"/>
      <c r="L22" s="17"/>
      <c r="M22" s="17"/>
      <c r="N22" s="17"/>
      <c r="O22" s="17"/>
      <c r="P22" s="17"/>
      <c r="Q22" s="17"/>
      <c r="R22" s="17"/>
      <c r="S22" s="17"/>
      <c r="T22" s="17"/>
      <c r="U22" s="17"/>
      <c r="V22" s="17"/>
      <c r="W22" s="17"/>
      <c r="X22" s="17"/>
      <c r="Y22" s="17"/>
      <c r="Z22" s="17"/>
    </row>
    <row r="23" spans="1:26" ht="15.75"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5.75" customHeight="1">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5.7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5.7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5.7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2">
    <mergeCell ref="A2:I2"/>
    <mergeCell ref="A22:G22"/>
  </mergeCells>
  <pageMargins left="0.511811024" right="0.511811024" top="0.78740157499999996" bottom="0.78740157499999996"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4"/>
  <sheetViews>
    <sheetView topLeftCell="A157" zoomScale="80" zoomScaleNormal="80" workbookViewId="0">
      <selection activeCell="I12" sqref="I12:I27"/>
    </sheetView>
  </sheetViews>
  <sheetFormatPr defaultColWidth="14.42578125" defaultRowHeight="15" customHeight="1"/>
  <cols>
    <col min="1" max="1" width="7.42578125" customWidth="1"/>
    <col min="2" max="2" width="22.7109375" customWidth="1"/>
    <col min="3" max="3" width="36.28515625" customWidth="1"/>
    <col min="4" max="4" width="7.85546875" customWidth="1"/>
    <col min="5" max="5" width="6.140625" customWidth="1"/>
    <col min="6" max="6" width="8.140625" customWidth="1"/>
    <col min="7" max="7" width="15.85546875" customWidth="1"/>
    <col min="8" max="8" width="14.28515625" customWidth="1"/>
    <col min="9" max="9" width="22.28515625" customWidth="1"/>
    <col min="10" max="26" width="40.28515625" customWidth="1"/>
  </cols>
  <sheetData>
    <row r="1" spans="1:26">
      <c r="A1" s="17"/>
      <c r="B1" s="34"/>
      <c r="C1" s="34"/>
      <c r="D1" s="17"/>
      <c r="E1" s="17"/>
      <c r="F1" s="17"/>
      <c r="G1" s="17"/>
      <c r="H1" s="17"/>
      <c r="I1" s="17"/>
      <c r="J1" s="17"/>
      <c r="K1" s="17"/>
      <c r="L1" s="17"/>
      <c r="M1" s="17"/>
      <c r="N1" s="17"/>
      <c r="O1" s="17"/>
      <c r="P1" s="17"/>
      <c r="Q1" s="17"/>
      <c r="R1" s="17"/>
      <c r="S1" s="17"/>
      <c r="T1" s="17"/>
      <c r="U1" s="17"/>
      <c r="V1" s="17"/>
      <c r="W1" s="17"/>
      <c r="X1" s="17"/>
      <c r="Y1" s="17"/>
      <c r="Z1" s="17"/>
    </row>
    <row r="2" spans="1:26" ht="60">
      <c r="A2" s="35" t="s">
        <v>0</v>
      </c>
      <c r="B2" s="35" t="s">
        <v>1</v>
      </c>
      <c r="C2" s="35" t="s">
        <v>2</v>
      </c>
      <c r="D2" s="35" t="s">
        <v>3</v>
      </c>
      <c r="E2" s="35" t="s">
        <v>4</v>
      </c>
      <c r="F2" s="35" t="s">
        <v>5</v>
      </c>
      <c r="G2" s="36" t="s">
        <v>6</v>
      </c>
      <c r="H2" s="36" t="s">
        <v>127</v>
      </c>
      <c r="I2" s="36" t="s">
        <v>19</v>
      </c>
      <c r="J2" s="17"/>
      <c r="K2" s="17"/>
      <c r="L2" s="17"/>
      <c r="M2" s="17"/>
      <c r="N2" s="17"/>
      <c r="O2" s="17"/>
      <c r="P2" s="17"/>
      <c r="Q2" s="17"/>
      <c r="R2" s="17"/>
      <c r="S2" s="17"/>
      <c r="T2" s="17"/>
      <c r="U2" s="17"/>
      <c r="V2" s="17"/>
      <c r="W2" s="17"/>
      <c r="X2" s="17"/>
      <c r="Y2" s="17"/>
      <c r="Z2" s="17"/>
    </row>
    <row r="3" spans="1:26">
      <c r="A3" s="72" t="s">
        <v>128</v>
      </c>
      <c r="B3" s="67"/>
      <c r="C3" s="67"/>
      <c r="D3" s="67"/>
      <c r="E3" s="67"/>
      <c r="F3" s="67"/>
      <c r="G3" s="67"/>
      <c r="H3" s="67"/>
      <c r="I3" s="70"/>
      <c r="J3" s="17"/>
      <c r="K3" s="17"/>
      <c r="L3" s="17"/>
      <c r="M3" s="17"/>
      <c r="N3" s="17"/>
      <c r="O3" s="17"/>
      <c r="P3" s="17"/>
      <c r="Q3" s="17"/>
      <c r="R3" s="17"/>
      <c r="S3" s="17"/>
      <c r="T3" s="17"/>
      <c r="U3" s="17"/>
      <c r="V3" s="17"/>
      <c r="W3" s="17"/>
      <c r="X3" s="17"/>
      <c r="Y3" s="17"/>
      <c r="Z3" s="17"/>
    </row>
    <row r="4" spans="1:26" ht="165">
      <c r="A4" s="27" t="s">
        <v>129</v>
      </c>
      <c r="B4" s="37" t="s">
        <v>130</v>
      </c>
      <c r="C4" s="37" t="s">
        <v>131</v>
      </c>
      <c r="D4" s="27">
        <v>1</v>
      </c>
      <c r="E4" s="27" t="s">
        <v>112</v>
      </c>
      <c r="F4" s="27">
        <v>30</v>
      </c>
      <c r="G4" s="38"/>
      <c r="H4" s="38">
        <f t="shared" ref="H4:H56" si="0">D4*F4*G4</f>
        <v>0</v>
      </c>
      <c r="I4" s="27"/>
      <c r="J4" s="17"/>
      <c r="K4" s="17"/>
      <c r="L4" s="17"/>
      <c r="M4" s="17"/>
      <c r="N4" s="17"/>
      <c r="O4" s="17"/>
      <c r="P4" s="17"/>
      <c r="Q4" s="17"/>
      <c r="R4" s="17"/>
      <c r="S4" s="17"/>
      <c r="T4" s="17"/>
      <c r="U4" s="17"/>
      <c r="V4" s="17"/>
      <c r="W4" s="17"/>
      <c r="X4" s="17"/>
      <c r="Y4" s="17"/>
      <c r="Z4" s="17"/>
    </row>
    <row r="5" spans="1:26" ht="165">
      <c r="A5" s="27" t="s">
        <v>132</v>
      </c>
      <c r="B5" s="37" t="s">
        <v>130</v>
      </c>
      <c r="C5" s="37" t="s">
        <v>133</v>
      </c>
      <c r="D5" s="27">
        <v>1</v>
      </c>
      <c r="E5" s="27" t="s">
        <v>112</v>
      </c>
      <c r="F5" s="27">
        <v>20</v>
      </c>
      <c r="G5" s="38"/>
      <c r="H5" s="38">
        <f t="shared" si="0"/>
        <v>0</v>
      </c>
      <c r="I5" s="27"/>
      <c r="J5" s="17"/>
      <c r="K5" s="17"/>
      <c r="L5" s="17"/>
      <c r="M5" s="17"/>
      <c r="N5" s="17"/>
      <c r="O5" s="17"/>
      <c r="P5" s="17"/>
      <c r="Q5" s="17"/>
      <c r="R5" s="17"/>
      <c r="S5" s="17"/>
      <c r="T5" s="17"/>
      <c r="U5" s="17"/>
      <c r="V5" s="17"/>
      <c r="W5" s="17"/>
      <c r="X5" s="17"/>
      <c r="Y5" s="17"/>
      <c r="Z5" s="17"/>
    </row>
    <row r="6" spans="1:26" ht="165">
      <c r="A6" s="27" t="s">
        <v>134</v>
      </c>
      <c r="B6" s="37" t="s">
        <v>130</v>
      </c>
      <c r="C6" s="37" t="s">
        <v>135</v>
      </c>
      <c r="D6" s="27">
        <v>1</v>
      </c>
      <c r="E6" s="27" t="s">
        <v>112</v>
      </c>
      <c r="F6" s="27">
        <v>80</v>
      </c>
      <c r="G6" s="38"/>
      <c r="H6" s="38">
        <f t="shared" si="0"/>
        <v>0</v>
      </c>
      <c r="I6" s="27"/>
      <c r="J6" s="17"/>
      <c r="K6" s="17"/>
      <c r="L6" s="17"/>
      <c r="M6" s="17"/>
      <c r="N6" s="17"/>
      <c r="O6" s="17"/>
      <c r="P6" s="17"/>
      <c r="Q6" s="17"/>
      <c r="R6" s="17"/>
      <c r="S6" s="17"/>
      <c r="T6" s="17"/>
      <c r="U6" s="17"/>
      <c r="V6" s="17"/>
      <c r="W6" s="17"/>
      <c r="X6" s="17"/>
      <c r="Y6" s="17"/>
      <c r="Z6" s="17"/>
    </row>
    <row r="7" spans="1:26" ht="180">
      <c r="A7" s="27" t="s">
        <v>136</v>
      </c>
      <c r="B7" s="37" t="s">
        <v>137</v>
      </c>
      <c r="C7" s="37" t="s">
        <v>138</v>
      </c>
      <c r="D7" s="27">
        <v>1</v>
      </c>
      <c r="E7" s="27" t="s">
        <v>112</v>
      </c>
      <c r="F7" s="27">
        <v>20</v>
      </c>
      <c r="G7" s="38"/>
      <c r="H7" s="38">
        <f t="shared" si="0"/>
        <v>0</v>
      </c>
      <c r="I7" s="27"/>
      <c r="J7" s="17"/>
      <c r="K7" s="17"/>
      <c r="L7" s="17"/>
      <c r="M7" s="17"/>
      <c r="N7" s="17"/>
      <c r="O7" s="17"/>
      <c r="P7" s="17"/>
      <c r="Q7" s="17"/>
      <c r="R7" s="17"/>
      <c r="S7" s="17"/>
      <c r="T7" s="17"/>
      <c r="U7" s="17"/>
      <c r="V7" s="17"/>
      <c r="W7" s="17"/>
      <c r="X7" s="17"/>
      <c r="Y7" s="17"/>
      <c r="Z7" s="17"/>
    </row>
    <row r="8" spans="1:26" ht="180">
      <c r="A8" s="27" t="s">
        <v>139</v>
      </c>
      <c r="B8" s="37" t="s">
        <v>137</v>
      </c>
      <c r="C8" s="37" t="s">
        <v>140</v>
      </c>
      <c r="D8" s="27">
        <v>1</v>
      </c>
      <c r="E8" s="27" t="s">
        <v>112</v>
      </c>
      <c r="F8" s="27">
        <v>10</v>
      </c>
      <c r="G8" s="38"/>
      <c r="H8" s="38">
        <f t="shared" si="0"/>
        <v>0</v>
      </c>
      <c r="I8" s="27"/>
      <c r="J8" s="17"/>
      <c r="K8" s="17"/>
      <c r="L8" s="17"/>
      <c r="M8" s="17"/>
      <c r="N8" s="17"/>
      <c r="O8" s="17"/>
      <c r="P8" s="17"/>
      <c r="Q8" s="17"/>
      <c r="R8" s="17"/>
      <c r="S8" s="17"/>
      <c r="T8" s="17"/>
      <c r="U8" s="17"/>
      <c r="V8" s="17"/>
      <c r="W8" s="17"/>
      <c r="X8" s="17"/>
      <c r="Y8" s="17"/>
      <c r="Z8" s="17"/>
    </row>
    <row r="9" spans="1:26" ht="150">
      <c r="A9" s="27" t="s">
        <v>141</v>
      </c>
      <c r="B9" s="37" t="s">
        <v>142</v>
      </c>
      <c r="C9" s="37" t="s">
        <v>143</v>
      </c>
      <c r="D9" s="27">
        <v>1</v>
      </c>
      <c r="E9" s="27" t="s">
        <v>112</v>
      </c>
      <c r="F9" s="27">
        <v>20</v>
      </c>
      <c r="G9" s="38"/>
      <c r="H9" s="38">
        <f t="shared" si="0"/>
        <v>0</v>
      </c>
      <c r="I9" s="27"/>
      <c r="J9" s="17"/>
      <c r="K9" s="17"/>
      <c r="L9" s="17"/>
      <c r="M9" s="17"/>
      <c r="N9" s="17"/>
      <c r="O9" s="17"/>
      <c r="P9" s="17"/>
      <c r="Q9" s="17"/>
      <c r="R9" s="17"/>
      <c r="S9" s="17"/>
      <c r="T9" s="17"/>
      <c r="U9" s="17"/>
      <c r="V9" s="17"/>
      <c r="W9" s="17"/>
      <c r="X9" s="17"/>
      <c r="Y9" s="17"/>
      <c r="Z9" s="17"/>
    </row>
    <row r="10" spans="1:26" ht="165">
      <c r="A10" s="27" t="s">
        <v>144</v>
      </c>
      <c r="B10" s="37" t="s">
        <v>142</v>
      </c>
      <c r="C10" s="37" t="s">
        <v>145</v>
      </c>
      <c r="D10" s="27">
        <v>1</v>
      </c>
      <c r="E10" s="27" t="s">
        <v>112</v>
      </c>
      <c r="F10" s="27">
        <v>20</v>
      </c>
      <c r="G10" s="38"/>
      <c r="H10" s="38">
        <f t="shared" si="0"/>
        <v>0</v>
      </c>
      <c r="I10" s="27"/>
      <c r="J10" s="17"/>
      <c r="K10" s="17"/>
      <c r="L10" s="17"/>
      <c r="M10" s="17"/>
      <c r="N10" s="17"/>
      <c r="O10" s="17"/>
      <c r="P10" s="17"/>
      <c r="Q10" s="17"/>
      <c r="R10" s="17"/>
      <c r="S10" s="17"/>
      <c r="T10" s="17"/>
      <c r="U10" s="17"/>
      <c r="V10" s="17"/>
      <c r="W10" s="17"/>
      <c r="X10" s="17"/>
      <c r="Y10" s="17"/>
      <c r="Z10" s="17"/>
    </row>
    <row r="11" spans="1:26" ht="120">
      <c r="A11" s="27" t="s">
        <v>146</v>
      </c>
      <c r="B11" s="37" t="s">
        <v>142</v>
      </c>
      <c r="C11" s="37" t="s">
        <v>147</v>
      </c>
      <c r="D11" s="27">
        <v>1</v>
      </c>
      <c r="E11" s="27" t="s">
        <v>112</v>
      </c>
      <c r="F11" s="27">
        <v>60</v>
      </c>
      <c r="G11" s="38"/>
      <c r="H11" s="38">
        <f t="shared" si="0"/>
        <v>0</v>
      </c>
      <c r="I11" s="27"/>
      <c r="J11" s="17"/>
      <c r="K11" s="17"/>
      <c r="L11" s="17"/>
      <c r="M11" s="17"/>
      <c r="N11" s="17"/>
      <c r="O11" s="17"/>
      <c r="P11" s="17"/>
      <c r="Q11" s="17"/>
      <c r="R11" s="17"/>
      <c r="S11" s="17"/>
      <c r="T11" s="17"/>
      <c r="U11" s="17"/>
      <c r="V11" s="17"/>
      <c r="W11" s="17"/>
      <c r="X11" s="17"/>
      <c r="Y11" s="17"/>
      <c r="Z11" s="17"/>
    </row>
    <row r="12" spans="1:26" ht="120">
      <c r="A12" s="27" t="s">
        <v>148</v>
      </c>
      <c r="B12" s="37" t="s">
        <v>149</v>
      </c>
      <c r="C12" s="37" t="s">
        <v>150</v>
      </c>
      <c r="D12" s="27">
        <v>1</v>
      </c>
      <c r="E12" s="27" t="s">
        <v>112</v>
      </c>
      <c r="F12" s="39">
        <v>2</v>
      </c>
      <c r="G12" s="38"/>
      <c r="H12" s="38">
        <f t="shared" si="0"/>
        <v>0</v>
      </c>
      <c r="I12" s="39"/>
      <c r="J12" s="17"/>
      <c r="K12" s="17"/>
      <c r="L12" s="17"/>
      <c r="M12" s="17"/>
      <c r="N12" s="17"/>
      <c r="O12" s="17"/>
      <c r="P12" s="17"/>
      <c r="Q12" s="17"/>
      <c r="R12" s="17"/>
      <c r="S12" s="17"/>
      <c r="T12" s="17"/>
      <c r="U12" s="17"/>
      <c r="V12" s="17"/>
      <c r="W12" s="17"/>
      <c r="X12" s="17"/>
      <c r="Y12" s="17"/>
      <c r="Z12" s="17"/>
    </row>
    <row r="13" spans="1:26" ht="75">
      <c r="A13" s="27" t="s">
        <v>151</v>
      </c>
      <c r="B13" s="37" t="s">
        <v>152</v>
      </c>
      <c r="C13" s="37" t="s">
        <v>153</v>
      </c>
      <c r="D13" s="27">
        <v>1</v>
      </c>
      <c r="E13" s="27" t="s">
        <v>112</v>
      </c>
      <c r="F13" s="39">
        <v>1</v>
      </c>
      <c r="G13" s="38"/>
      <c r="H13" s="38">
        <f t="shared" si="0"/>
        <v>0</v>
      </c>
      <c r="I13" s="39"/>
      <c r="J13" s="20"/>
      <c r="K13" s="20"/>
      <c r="L13" s="20"/>
      <c r="M13" s="20"/>
      <c r="N13" s="20"/>
      <c r="O13" s="20"/>
      <c r="P13" s="20"/>
      <c r="Q13" s="20"/>
      <c r="R13" s="20"/>
      <c r="S13" s="20"/>
      <c r="T13" s="20"/>
      <c r="U13" s="20"/>
      <c r="V13" s="20"/>
      <c r="W13" s="20"/>
      <c r="X13" s="20"/>
      <c r="Y13" s="20"/>
      <c r="Z13" s="20"/>
    </row>
    <row r="14" spans="1:26" ht="90">
      <c r="A14" s="27" t="s">
        <v>154</v>
      </c>
      <c r="B14" s="37" t="s">
        <v>155</v>
      </c>
      <c r="C14" s="37" t="s">
        <v>156</v>
      </c>
      <c r="D14" s="27">
        <v>1</v>
      </c>
      <c r="E14" s="27" t="s">
        <v>112</v>
      </c>
      <c r="F14" s="39">
        <v>20</v>
      </c>
      <c r="G14" s="38"/>
      <c r="H14" s="38">
        <f t="shared" si="0"/>
        <v>0</v>
      </c>
      <c r="I14" s="39"/>
      <c r="J14" s="17"/>
      <c r="K14" s="17"/>
      <c r="L14" s="17"/>
      <c r="M14" s="17"/>
      <c r="N14" s="17"/>
      <c r="O14" s="17"/>
      <c r="P14" s="17"/>
      <c r="Q14" s="17"/>
      <c r="R14" s="17"/>
      <c r="S14" s="17"/>
      <c r="T14" s="17"/>
      <c r="U14" s="17"/>
      <c r="V14" s="17"/>
      <c r="W14" s="17"/>
      <c r="X14" s="17"/>
      <c r="Y14" s="17"/>
      <c r="Z14" s="17"/>
    </row>
    <row r="15" spans="1:26" ht="90">
      <c r="A15" s="27" t="s">
        <v>157</v>
      </c>
      <c r="B15" s="37" t="s">
        <v>155</v>
      </c>
      <c r="C15" s="37" t="s">
        <v>158</v>
      </c>
      <c r="D15" s="27">
        <v>1</v>
      </c>
      <c r="E15" s="27" t="s">
        <v>112</v>
      </c>
      <c r="F15" s="27">
        <v>10</v>
      </c>
      <c r="G15" s="38"/>
      <c r="H15" s="38">
        <f t="shared" si="0"/>
        <v>0</v>
      </c>
      <c r="I15" s="27"/>
      <c r="J15" s="17"/>
      <c r="K15" s="17"/>
      <c r="L15" s="17"/>
      <c r="M15" s="17"/>
      <c r="N15" s="17"/>
      <c r="O15" s="17"/>
      <c r="P15" s="17"/>
      <c r="Q15" s="17"/>
      <c r="R15" s="17"/>
      <c r="S15" s="17"/>
      <c r="T15" s="17"/>
      <c r="U15" s="17"/>
      <c r="V15" s="17"/>
      <c r="W15" s="17"/>
      <c r="X15" s="17"/>
      <c r="Y15" s="17"/>
      <c r="Z15" s="17"/>
    </row>
    <row r="16" spans="1:26" ht="120">
      <c r="A16" s="27" t="s">
        <v>159</v>
      </c>
      <c r="B16" s="37" t="s">
        <v>160</v>
      </c>
      <c r="C16" s="37" t="s">
        <v>161</v>
      </c>
      <c r="D16" s="27">
        <v>1</v>
      </c>
      <c r="E16" s="27" t="s">
        <v>112</v>
      </c>
      <c r="F16" s="39">
        <v>1</v>
      </c>
      <c r="G16" s="38"/>
      <c r="H16" s="38">
        <f t="shared" si="0"/>
        <v>0</v>
      </c>
      <c r="I16" s="39"/>
      <c r="J16" s="17"/>
      <c r="K16" s="17"/>
      <c r="L16" s="17"/>
      <c r="M16" s="17"/>
      <c r="N16" s="17"/>
      <c r="O16" s="17"/>
      <c r="P16" s="17"/>
      <c r="Q16" s="17"/>
      <c r="R16" s="17"/>
      <c r="S16" s="17"/>
      <c r="T16" s="17"/>
      <c r="U16" s="17"/>
      <c r="V16" s="17"/>
      <c r="W16" s="17"/>
      <c r="X16" s="17"/>
      <c r="Y16" s="17"/>
      <c r="Z16" s="17"/>
    </row>
    <row r="17" spans="1:26" ht="105">
      <c r="A17" s="27" t="s">
        <v>162</v>
      </c>
      <c r="B17" s="37" t="s">
        <v>163</v>
      </c>
      <c r="C17" s="37" t="s">
        <v>164</v>
      </c>
      <c r="D17" s="27">
        <v>1</v>
      </c>
      <c r="E17" s="27" t="s">
        <v>112</v>
      </c>
      <c r="F17" s="39">
        <v>30</v>
      </c>
      <c r="G17" s="38"/>
      <c r="H17" s="38">
        <f t="shared" si="0"/>
        <v>0</v>
      </c>
      <c r="I17" s="39"/>
      <c r="J17" s="17"/>
      <c r="K17" s="17"/>
      <c r="L17" s="17"/>
      <c r="M17" s="17"/>
      <c r="N17" s="17"/>
      <c r="O17" s="17"/>
      <c r="P17" s="17"/>
      <c r="Q17" s="17"/>
      <c r="R17" s="17"/>
      <c r="S17" s="17"/>
      <c r="T17" s="17"/>
      <c r="U17" s="17"/>
      <c r="V17" s="17"/>
      <c r="W17" s="17"/>
      <c r="X17" s="17"/>
      <c r="Y17" s="17"/>
      <c r="Z17" s="17"/>
    </row>
    <row r="18" spans="1:26" ht="15.75" customHeight="1">
      <c r="A18" s="27" t="s">
        <v>165</v>
      </c>
      <c r="B18" s="37" t="s">
        <v>166</v>
      </c>
      <c r="C18" s="37" t="s">
        <v>167</v>
      </c>
      <c r="D18" s="27">
        <v>1</v>
      </c>
      <c r="E18" s="27" t="s">
        <v>112</v>
      </c>
      <c r="F18" s="39">
        <v>4</v>
      </c>
      <c r="G18" s="38"/>
      <c r="H18" s="38">
        <f t="shared" si="0"/>
        <v>0</v>
      </c>
      <c r="I18" s="39"/>
      <c r="J18" s="17"/>
      <c r="K18" s="17"/>
      <c r="L18" s="17"/>
      <c r="M18" s="17"/>
      <c r="N18" s="17"/>
      <c r="O18" s="17"/>
      <c r="P18" s="17"/>
      <c r="Q18" s="17"/>
      <c r="R18" s="17"/>
      <c r="S18" s="17"/>
      <c r="T18" s="17"/>
      <c r="U18" s="17"/>
      <c r="V18" s="17"/>
      <c r="W18" s="17"/>
      <c r="X18" s="17"/>
      <c r="Y18" s="17"/>
      <c r="Z18" s="17"/>
    </row>
    <row r="19" spans="1:26" ht="15.75" customHeight="1">
      <c r="A19" s="27" t="s">
        <v>168</v>
      </c>
      <c r="B19" s="37" t="s">
        <v>169</v>
      </c>
      <c r="C19" s="37" t="s">
        <v>170</v>
      </c>
      <c r="D19" s="27">
        <v>1</v>
      </c>
      <c r="E19" s="27" t="s">
        <v>112</v>
      </c>
      <c r="F19" s="39">
        <v>2</v>
      </c>
      <c r="G19" s="38"/>
      <c r="H19" s="38">
        <f t="shared" si="0"/>
        <v>0</v>
      </c>
      <c r="I19" s="39"/>
      <c r="J19" s="40"/>
      <c r="K19" s="40"/>
      <c r="L19" s="40"/>
      <c r="M19" s="40"/>
      <c r="N19" s="40"/>
      <c r="O19" s="40"/>
      <c r="P19" s="40"/>
      <c r="Q19" s="40"/>
      <c r="R19" s="40"/>
      <c r="S19" s="40"/>
      <c r="T19" s="40"/>
      <c r="U19" s="40"/>
      <c r="V19" s="40"/>
      <c r="W19" s="40"/>
      <c r="X19" s="40"/>
      <c r="Y19" s="40"/>
      <c r="Z19" s="40"/>
    </row>
    <row r="20" spans="1:26" ht="15.75" customHeight="1">
      <c r="A20" s="27" t="s">
        <v>171</v>
      </c>
      <c r="B20" s="37" t="s">
        <v>172</v>
      </c>
      <c r="C20" s="37" t="s">
        <v>173</v>
      </c>
      <c r="D20" s="27">
        <v>1</v>
      </c>
      <c r="E20" s="27" t="s">
        <v>112</v>
      </c>
      <c r="F20" s="27"/>
      <c r="G20" s="38"/>
      <c r="H20" s="38">
        <f t="shared" si="0"/>
        <v>0</v>
      </c>
      <c r="I20" s="27"/>
      <c r="J20" s="40"/>
      <c r="K20" s="40"/>
      <c r="L20" s="40"/>
      <c r="M20" s="40"/>
      <c r="N20" s="40"/>
      <c r="O20" s="40"/>
      <c r="P20" s="40"/>
      <c r="Q20" s="40"/>
      <c r="R20" s="40"/>
      <c r="S20" s="40"/>
      <c r="T20" s="40"/>
      <c r="U20" s="40"/>
      <c r="V20" s="40"/>
      <c r="W20" s="40"/>
      <c r="X20" s="40"/>
      <c r="Y20" s="40"/>
      <c r="Z20" s="40"/>
    </row>
    <row r="21" spans="1:26" ht="15.75" customHeight="1">
      <c r="A21" s="27" t="s">
        <v>174</v>
      </c>
      <c r="B21" s="37" t="s">
        <v>175</v>
      </c>
      <c r="C21" s="37" t="s">
        <v>176</v>
      </c>
      <c r="D21" s="27">
        <v>1</v>
      </c>
      <c r="E21" s="27" t="s">
        <v>112</v>
      </c>
      <c r="F21" s="39">
        <v>2</v>
      </c>
      <c r="G21" s="38"/>
      <c r="H21" s="38">
        <f t="shared" si="0"/>
        <v>0</v>
      </c>
      <c r="I21" s="39"/>
      <c r="J21" s="40"/>
      <c r="K21" s="40"/>
      <c r="L21" s="40"/>
      <c r="M21" s="40"/>
      <c r="N21" s="40"/>
      <c r="O21" s="40"/>
      <c r="P21" s="40"/>
      <c r="Q21" s="40"/>
      <c r="R21" s="40"/>
      <c r="S21" s="40"/>
      <c r="T21" s="40"/>
      <c r="U21" s="40"/>
      <c r="V21" s="40"/>
      <c r="W21" s="40"/>
      <c r="X21" s="40"/>
      <c r="Y21" s="40"/>
      <c r="Z21" s="40"/>
    </row>
    <row r="22" spans="1:26" ht="15.75" customHeight="1">
      <c r="A22" s="27" t="s">
        <v>177</v>
      </c>
      <c r="B22" s="37" t="s">
        <v>178</v>
      </c>
      <c r="C22" s="37" t="s">
        <v>179</v>
      </c>
      <c r="D22" s="27">
        <v>1</v>
      </c>
      <c r="E22" s="27" t="s">
        <v>112</v>
      </c>
      <c r="F22" s="39">
        <v>4</v>
      </c>
      <c r="G22" s="38"/>
      <c r="H22" s="38">
        <f t="shared" si="0"/>
        <v>0</v>
      </c>
      <c r="I22" s="39"/>
      <c r="J22" s="40"/>
      <c r="K22" s="40"/>
      <c r="L22" s="40"/>
      <c r="M22" s="40"/>
      <c r="N22" s="40"/>
      <c r="O22" s="40"/>
      <c r="P22" s="40"/>
      <c r="Q22" s="40"/>
      <c r="R22" s="40"/>
      <c r="S22" s="40"/>
      <c r="T22" s="40"/>
      <c r="U22" s="40"/>
      <c r="V22" s="40"/>
      <c r="W22" s="40"/>
      <c r="X22" s="40"/>
      <c r="Y22" s="40"/>
      <c r="Z22" s="40"/>
    </row>
    <row r="23" spans="1:26" ht="15.75" customHeight="1">
      <c r="A23" s="27" t="s">
        <v>180</v>
      </c>
      <c r="B23" s="37" t="s">
        <v>181</v>
      </c>
      <c r="C23" s="37" t="s">
        <v>182</v>
      </c>
      <c r="D23" s="27">
        <v>1</v>
      </c>
      <c r="E23" s="27" t="s">
        <v>112</v>
      </c>
      <c r="F23" s="39">
        <v>10</v>
      </c>
      <c r="G23" s="38"/>
      <c r="H23" s="38">
        <f t="shared" si="0"/>
        <v>0</v>
      </c>
      <c r="I23" s="39"/>
      <c r="J23" s="40"/>
      <c r="K23" s="40"/>
      <c r="L23" s="40"/>
      <c r="M23" s="40"/>
      <c r="N23" s="40"/>
      <c r="O23" s="40"/>
      <c r="P23" s="40"/>
      <c r="Q23" s="40"/>
      <c r="R23" s="40"/>
      <c r="S23" s="40"/>
      <c r="T23" s="40"/>
      <c r="U23" s="40"/>
      <c r="V23" s="40"/>
      <c r="W23" s="40"/>
      <c r="X23" s="40"/>
      <c r="Y23" s="40"/>
      <c r="Z23" s="40"/>
    </row>
    <row r="24" spans="1:26" ht="15.75" customHeight="1">
      <c r="A24" s="27" t="s">
        <v>183</v>
      </c>
      <c r="B24" s="37" t="s">
        <v>184</v>
      </c>
      <c r="C24" s="37" t="s">
        <v>185</v>
      </c>
      <c r="D24" s="27">
        <v>1</v>
      </c>
      <c r="E24" s="27" t="s">
        <v>112</v>
      </c>
      <c r="F24" s="39">
        <v>6</v>
      </c>
      <c r="G24" s="38"/>
      <c r="H24" s="38">
        <f t="shared" si="0"/>
        <v>0</v>
      </c>
      <c r="I24" s="39"/>
      <c r="J24" s="40"/>
      <c r="K24" s="40"/>
      <c r="L24" s="40"/>
      <c r="M24" s="40"/>
      <c r="N24" s="40"/>
      <c r="O24" s="40"/>
      <c r="P24" s="40"/>
      <c r="Q24" s="40"/>
      <c r="R24" s="40"/>
      <c r="S24" s="40"/>
      <c r="T24" s="40"/>
      <c r="U24" s="40"/>
      <c r="V24" s="40"/>
      <c r="W24" s="40"/>
      <c r="X24" s="40"/>
      <c r="Y24" s="40"/>
      <c r="Z24" s="40"/>
    </row>
    <row r="25" spans="1:26" ht="15.75" customHeight="1">
      <c r="A25" s="27" t="s">
        <v>186</v>
      </c>
      <c r="B25" s="37" t="s">
        <v>187</v>
      </c>
      <c r="C25" s="37" t="s">
        <v>188</v>
      </c>
      <c r="D25" s="27">
        <v>1</v>
      </c>
      <c r="E25" s="27" t="s">
        <v>112</v>
      </c>
      <c r="F25" s="39">
        <v>2</v>
      </c>
      <c r="G25" s="38"/>
      <c r="H25" s="38">
        <f t="shared" si="0"/>
        <v>0</v>
      </c>
      <c r="I25" s="39"/>
      <c r="J25" s="40"/>
      <c r="K25" s="40"/>
      <c r="L25" s="40"/>
      <c r="M25" s="40"/>
      <c r="N25" s="40"/>
      <c r="O25" s="40"/>
      <c r="P25" s="40"/>
      <c r="Q25" s="40"/>
      <c r="R25" s="40"/>
      <c r="S25" s="40"/>
      <c r="T25" s="40"/>
      <c r="U25" s="40"/>
      <c r="V25" s="40"/>
      <c r="W25" s="40"/>
      <c r="X25" s="40"/>
      <c r="Y25" s="40"/>
      <c r="Z25" s="40"/>
    </row>
    <row r="26" spans="1:26" ht="15.75" customHeight="1">
      <c r="A26" s="27" t="s">
        <v>189</v>
      </c>
      <c r="B26" s="37" t="s">
        <v>190</v>
      </c>
      <c r="C26" s="37" t="s">
        <v>191</v>
      </c>
      <c r="D26" s="27">
        <v>1</v>
      </c>
      <c r="E26" s="27" t="s">
        <v>112</v>
      </c>
      <c r="F26" s="27">
        <v>20</v>
      </c>
      <c r="G26" s="41"/>
      <c r="H26" s="38">
        <f t="shared" si="0"/>
        <v>0</v>
      </c>
      <c r="I26" s="27"/>
      <c r="J26" s="17"/>
      <c r="K26" s="17"/>
      <c r="L26" s="17"/>
      <c r="M26" s="17"/>
      <c r="N26" s="17"/>
      <c r="O26" s="17"/>
      <c r="P26" s="17"/>
      <c r="Q26" s="17"/>
      <c r="R26" s="17"/>
      <c r="S26" s="17"/>
      <c r="T26" s="17"/>
      <c r="U26" s="17"/>
      <c r="V26" s="17"/>
      <c r="W26" s="17"/>
      <c r="X26" s="17"/>
      <c r="Y26" s="17"/>
      <c r="Z26" s="17"/>
    </row>
    <row r="27" spans="1:26" ht="15.75" customHeight="1">
      <c r="A27" s="27" t="s">
        <v>192</v>
      </c>
      <c r="B27" s="37" t="s">
        <v>193</v>
      </c>
      <c r="C27" s="37" t="s">
        <v>194</v>
      </c>
      <c r="D27" s="27">
        <v>1</v>
      </c>
      <c r="E27" s="27" t="s">
        <v>112</v>
      </c>
      <c r="F27" s="39">
        <v>40</v>
      </c>
      <c r="G27" s="38"/>
      <c r="H27" s="38">
        <f t="shared" si="0"/>
        <v>0</v>
      </c>
      <c r="I27" s="39"/>
      <c r="J27" s="17"/>
      <c r="K27" s="17"/>
      <c r="L27" s="17"/>
      <c r="M27" s="17"/>
      <c r="N27" s="17"/>
      <c r="O27" s="17"/>
      <c r="P27" s="17"/>
      <c r="Q27" s="17"/>
      <c r="R27" s="17"/>
      <c r="S27" s="17"/>
      <c r="T27" s="17"/>
      <c r="U27" s="17"/>
      <c r="V27" s="17"/>
      <c r="W27" s="17"/>
      <c r="X27" s="17"/>
      <c r="Y27" s="17"/>
      <c r="Z27" s="17"/>
    </row>
    <row r="28" spans="1:26" ht="15.75" customHeight="1">
      <c r="A28" s="27" t="s">
        <v>195</v>
      </c>
      <c r="B28" s="37" t="s">
        <v>196</v>
      </c>
      <c r="C28" s="37" t="s">
        <v>197</v>
      </c>
      <c r="D28" s="27">
        <v>1</v>
      </c>
      <c r="E28" s="27" t="s">
        <v>112</v>
      </c>
      <c r="F28" s="27">
        <v>1</v>
      </c>
      <c r="G28" s="38"/>
      <c r="H28" s="38">
        <f t="shared" si="0"/>
        <v>0</v>
      </c>
      <c r="I28" s="27"/>
      <c r="J28" s="20"/>
      <c r="K28" s="20"/>
      <c r="L28" s="20"/>
      <c r="M28" s="20"/>
      <c r="N28" s="20"/>
      <c r="O28" s="20"/>
      <c r="P28" s="20"/>
      <c r="Q28" s="20"/>
      <c r="R28" s="20"/>
      <c r="S28" s="20"/>
      <c r="T28" s="20"/>
      <c r="U28" s="20"/>
      <c r="V28" s="20"/>
      <c r="W28" s="20"/>
      <c r="X28" s="20"/>
      <c r="Y28" s="20"/>
      <c r="Z28" s="20"/>
    </row>
    <row r="29" spans="1:26" ht="15.75" customHeight="1">
      <c r="A29" s="27" t="s">
        <v>198</v>
      </c>
      <c r="B29" s="37" t="s">
        <v>199</v>
      </c>
      <c r="C29" s="37" t="s">
        <v>200</v>
      </c>
      <c r="D29" s="27">
        <v>1</v>
      </c>
      <c r="E29" s="27" t="s">
        <v>112</v>
      </c>
      <c r="F29" s="27">
        <v>1</v>
      </c>
      <c r="G29" s="38"/>
      <c r="H29" s="38">
        <f t="shared" si="0"/>
        <v>0</v>
      </c>
      <c r="I29" s="27"/>
      <c r="J29" s="20"/>
      <c r="K29" s="20"/>
      <c r="L29" s="20"/>
      <c r="M29" s="20"/>
      <c r="N29" s="20"/>
      <c r="O29" s="20"/>
      <c r="P29" s="20"/>
      <c r="Q29" s="20"/>
      <c r="R29" s="20"/>
      <c r="S29" s="20"/>
      <c r="T29" s="20"/>
      <c r="U29" s="20"/>
      <c r="V29" s="20"/>
      <c r="W29" s="20"/>
      <c r="X29" s="20"/>
      <c r="Y29" s="20"/>
      <c r="Z29" s="20"/>
    </row>
    <row r="30" spans="1:26" ht="15.75" customHeight="1">
      <c r="A30" s="27" t="s">
        <v>201</v>
      </c>
      <c r="B30" s="37" t="s">
        <v>202</v>
      </c>
      <c r="C30" s="37" t="s">
        <v>203</v>
      </c>
      <c r="D30" s="27">
        <v>1</v>
      </c>
      <c r="E30" s="27" t="s">
        <v>112</v>
      </c>
      <c r="F30" s="27">
        <v>1</v>
      </c>
      <c r="G30" s="38"/>
      <c r="H30" s="38">
        <f t="shared" si="0"/>
        <v>0</v>
      </c>
      <c r="I30" s="27"/>
      <c r="J30" s="20"/>
      <c r="K30" s="20"/>
      <c r="L30" s="20"/>
      <c r="M30" s="20"/>
      <c r="N30" s="20"/>
      <c r="O30" s="20"/>
      <c r="P30" s="20"/>
      <c r="Q30" s="20"/>
      <c r="R30" s="20"/>
      <c r="S30" s="20"/>
      <c r="T30" s="20"/>
      <c r="U30" s="20"/>
      <c r="V30" s="20"/>
      <c r="W30" s="20"/>
      <c r="X30" s="20"/>
      <c r="Y30" s="20"/>
      <c r="Z30" s="20"/>
    </row>
    <row r="31" spans="1:26" ht="15.75" customHeight="1">
      <c r="A31" s="27" t="s">
        <v>204</v>
      </c>
      <c r="B31" s="37" t="s">
        <v>205</v>
      </c>
      <c r="C31" s="37" t="s">
        <v>206</v>
      </c>
      <c r="D31" s="27">
        <v>1</v>
      </c>
      <c r="E31" s="27" t="s">
        <v>112</v>
      </c>
      <c r="F31" s="27">
        <v>1</v>
      </c>
      <c r="G31" s="38"/>
      <c r="H31" s="38">
        <f t="shared" si="0"/>
        <v>0</v>
      </c>
      <c r="I31" s="27"/>
      <c r="J31" s="20"/>
      <c r="K31" s="20"/>
      <c r="L31" s="20"/>
      <c r="M31" s="20"/>
      <c r="N31" s="20"/>
      <c r="O31" s="20"/>
      <c r="P31" s="20"/>
      <c r="Q31" s="20"/>
      <c r="R31" s="20"/>
      <c r="S31" s="20"/>
      <c r="T31" s="20"/>
      <c r="U31" s="20"/>
      <c r="V31" s="20"/>
      <c r="W31" s="20"/>
      <c r="X31" s="20"/>
      <c r="Y31" s="20"/>
      <c r="Z31" s="20"/>
    </row>
    <row r="32" spans="1:26" ht="15.75" customHeight="1">
      <c r="A32" s="27" t="s">
        <v>207</v>
      </c>
      <c r="B32" s="37" t="s">
        <v>208</v>
      </c>
      <c r="C32" s="37" t="s">
        <v>209</v>
      </c>
      <c r="D32" s="27">
        <v>1</v>
      </c>
      <c r="E32" s="27" t="s">
        <v>112</v>
      </c>
      <c r="F32" s="27">
        <v>1</v>
      </c>
      <c r="G32" s="38"/>
      <c r="H32" s="38">
        <f t="shared" si="0"/>
        <v>0</v>
      </c>
      <c r="I32" s="27"/>
      <c r="J32" s="20"/>
      <c r="K32" s="20"/>
      <c r="L32" s="20"/>
      <c r="M32" s="20"/>
      <c r="N32" s="20"/>
      <c r="O32" s="20"/>
      <c r="P32" s="20"/>
      <c r="Q32" s="20"/>
      <c r="R32" s="20"/>
      <c r="S32" s="20"/>
      <c r="T32" s="20"/>
      <c r="U32" s="20"/>
      <c r="V32" s="20"/>
      <c r="W32" s="20"/>
      <c r="X32" s="20"/>
      <c r="Y32" s="20"/>
      <c r="Z32" s="20"/>
    </row>
    <row r="33" spans="1:26" ht="15.75" customHeight="1">
      <c r="A33" s="27" t="s">
        <v>210</v>
      </c>
      <c r="B33" s="37" t="s">
        <v>211</v>
      </c>
      <c r="C33" s="37" t="s">
        <v>212</v>
      </c>
      <c r="D33" s="27">
        <v>1</v>
      </c>
      <c r="E33" s="27" t="s">
        <v>112</v>
      </c>
      <c r="F33" s="27">
        <v>1</v>
      </c>
      <c r="G33" s="38"/>
      <c r="H33" s="38">
        <f t="shared" si="0"/>
        <v>0</v>
      </c>
      <c r="I33" s="27"/>
      <c r="J33" s="20"/>
      <c r="K33" s="20"/>
      <c r="L33" s="20"/>
      <c r="M33" s="20"/>
      <c r="N33" s="20"/>
      <c r="O33" s="20"/>
      <c r="P33" s="20"/>
      <c r="Q33" s="20"/>
      <c r="R33" s="20"/>
      <c r="S33" s="20"/>
      <c r="T33" s="20"/>
      <c r="U33" s="20"/>
      <c r="V33" s="20"/>
      <c r="W33" s="20"/>
      <c r="X33" s="20"/>
      <c r="Y33" s="20"/>
      <c r="Z33" s="20"/>
    </row>
    <row r="34" spans="1:26" ht="15.75" customHeight="1">
      <c r="A34" s="27" t="s">
        <v>213</v>
      </c>
      <c r="B34" s="37" t="s">
        <v>214</v>
      </c>
      <c r="C34" s="37" t="s">
        <v>215</v>
      </c>
      <c r="D34" s="27">
        <v>1</v>
      </c>
      <c r="E34" s="27" t="s">
        <v>112</v>
      </c>
      <c r="F34" s="27">
        <v>1</v>
      </c>
      <c r="G34" s="38"/>
      <c r="H34" s="38">
        <f t="shared" si="0"/>
        <v>0</v>
      </c>
      <c r="I34" s="27"/>
      <c r="J34" s="20"/>
      <c r="K34" s="20"/>
      <c r="L34" s="20"/>
      <c r="M34" s="20"/>
      <c r="N34" s="20"/>
      <c r="O34" s="20"/>
      <c r="P34" s="20"/>
      <c r="Q34" s="20"/>
      <c r="R34" s="20"/>
      <c r="S34" s="20"/>
      <c r="T34" s="20"/>
      <c r="U34" s="20"/>
      <c r="V34" s="20"/>
      <c r="W34" s="20"/>
      <c r="X34" s="20"/>
      <c r="Y34" s="20"/>
      <c r="Z34" s="20"/>
    </row>
    <row r="35" spans="1:26" ht="15.75" customHeight="1">
      <c r="A35" s="27" t="s">
        <v>216</v>
      </c>
      <c r="B35" s="37" t="s">
        <v>217</v>
      </c>
      <c r="C35" s="37" t="s">
        <v>218</v>
      </c>
      <c r="D35" s="27">
        <v>1</v>
      </c>
      <c r="E35" s="27" t="s">
        <v>112</v>
      </c>
      <c r="F35" s="27">
        <v>1</v>
      </c>
      <c r="G35" s="38"/>
      <c r="H35" s="38">
        <f t="shared" si="0"/>
        <v>0</v>
      </c>
      <c r="I35" s="27"/>
      <c r="J35" s="20"/>
      <c r="K35" s="20"/>
      <c r="L35" s="20"/>
      <c r="M35" s="20"/>
      <c r="N35" s="20"/>
      <c r="O35" s="20"/>
      <c r="P35" s="20"/>
      <c r="Q35" s="20"/>
      <c r="R35" s="20"/>
      <c r="S35" s="20"/>
      <c r="T35" s="20"/>
      <c r="U35" s="20"/>
      <c r="V35" s="20"/>
      <c r="W35" s="20"/>
      <c r="X35" s="20"/>
      <c r="Y35" s="20"/>
      <c r="Z35" s="20"/>
    </row>
    <row r="36" spans="1:26" ht="15.75" customHeight="1">
      <c r="A36" s="27" t="s">
        <v>219</v>
      </c>
      <c r="B36" s="37" t="s">
        <v>220</v>
      </c>
      <c r="C36" s="37" t="s">
        <v>221</v>
      </c>
      <c r="D36" s="27">
        <v>1</v>
      </c>
      <c r="E36" s="27" t="s">
        <v>112</v>
      </c>
      <c r="F36" s="27">
        <v>1</v>
      </c>
      <c r="G36" s="38"/>
      <c r="H36" s="38">
        <f t="shared" si="0"/>
        <v>0</v>
      </c>
      <c r="I36" s="27"/>
      <c r="J36" s="20"/>
      <c r="K36" s="20"/>
      <c r="L36" s="20"/>
      <c r="M36" s="20"/>
      <c r="N36" s="20"/>
      <c r="O36" s="20"/>
      <c r="P36" s="20"/>
      <c r="Q36" s="20"/>
      <c r="R36" s="20"/>
      <c r="S36" s="20"/>
      <c r="T36" s="20"/>
      <c r="U36" s="20"/>
      <c r="V36" s="20"/>
      <c r="W36" s="20"/>
      <c r="X36" s="20"/>
      <c r="Y36" s="20"/>
      <c r="Z36" s="20"/>
    </row>
    <row r="37" spans="1:26" ht="15.75" customHeight="1">
      <c r="A37" s="27" t="s">
        <v>222</v>
      </c>
      <c r="B37" s="37" t="s">
        <v>223</v>
      </c>
      <c r="C37" s="37" t="s">
        <v>224</v>
      </c>
      <c r="D37" s="27">
        <v>1</v>
      </c>
      <c r="E37" s="27" t="s">
        <v>112</v>
      </c>
      <c r="F37" s="27">
        <v>1</v>
      </c>
      <c r="G37" s="38"/>
      <c r="H37" s="38">
        <f t="shared" si="0"/>
        <v>0</v>
      </c>
      <c r="I37" s="27"/>
      <c r="J37" s="20"/>
      <c r="K37" s="20"/>
      <c r="L37" s="20"/>
      <c r="M37" s="20"/>
      <c r="N37" s="20"/>
      <c r="O37" s="20"/>
      <c r="P37" s="20"/>
      <c r="Q37" s="20"/>
      <c r="R37" s="20"/>
      <c r="S37" s="20"/>
      <c r="T37" s="20"/>
      <c r="U37" s="20"/>
      <c r="V37" s="20"/>
      <c r="W37" s="20"/>
      <c r="X37" s="20"/>
      <c r="Y37" s="20"/>
      <c r="Z37" s="20"/>
    </row>
    <row r="38" spans="1:26" ht="15.75" customHeight="1">
      <c r="A38" s="27" t="s">
        <v>225</v>
      </c>
      <c r="B38" s="37" t="s">
        <v>226</v>
      </c>
      <c r="C38" s="37" t="s">
        <v>227</v>
      </c>
      <c r="D38" s="27">
        <v>1</v>
      </c>
      <c r="E38" s="27" t="s">
        <v>112</v>
      </c>
      <c r="F38" s="27">
        <v>1</v>
      </c>
      <c r="G38" s="38"/>
      <c r="H38" s="38">
        <f t="shared" si="0"/>
        <v>0</v>
      </c>
      <c r="I38" s="27"/>
      <c r="J38" s="20"/>
      <c r="K38" s="20"/>
      <c r="L38" s="20"/>
      <c r="M38" s="20"/>
      <c r="N38" s="20"/>
      <c r="O38" s="20"/>
      <c r="P38" s="20"/>
      <c r="Q38" s="20"/>
      <c r="R38" s="20"/>
      <c r="S38" s="20"/>
      <c r="T38" s="20"/>
      <c r="U38" s="20"/>
      <c r="V38" s="20"/>
      <c r="W38" s="20"/>
      <c r="X38" s="20"/>
      <c r="Y38" s="20"/>
      <c r="Z38" s="20"/>
    </row>
    <row r="39" spans="1:26" ht="15.75" customHeight="1">
      <c r="A39" s="27" t="s">
        <v>228</v>
      </c>
      <c r="B39" s="37" t="s">
        <v>229</v>
      </c>
      <c r="C39" s="37" t="s">
        <v>230</v>
      </c>
      <c r="D39" s="27">
        <v>1</v>
      </c>
      <c r="E39" s="27" t="s">
        <v>112</v>
      </c>
      <c r="F39" s="27">
        <v>1</v>
      </c>
      <c r="G39" s="38"/>
      <c r="H39" s="38">
        <f t="shared" si="0"/>
        <v>0</v>
      </c>
      <c r="I39" s="27"/>
      <c r="J39" s="20"/>
      <c r="K39" s="20"/>
      <c r="L39" s="20"/>
      <c r="M39" s="20"/>
      <c r="N39" s="20"/>
      <c r="O39" s="20"/>
      <c r="P39" s="20"/>
      <c r="Q39" s="20"/>
      <c r="R39" s="20"/>
      <c r="S39" s="20"/>
      <c r="T39" s="20"/>
      <c r="U39" s="20"/>
      <c r="V39" s="20"/>
      <c r="W39" s="20"/>
      <c r="X39" s="20"/>
      <c r="Y39" s="20"/>
      <c r="Z39" s="20"/>
    </row>
    <row r="40" spans="1:26" ht="15.75" customHeight="1">
      <c r="A40" s="27" t="s">
        <v>231</v>
      </c>
      <c r="B40" s="37" t="s">
        <v>232</v>
      </c>
      <c r="C40" s="37" t="s">
        <v>233</v>
      </c>
      <c r="D40" s="27">
        <v>1</v>
      </c>
      <c r="E40" s="27" t="s">
        <v>112</v>
      </c>
      <c r="F40" s="27">
        <v>1</v>
      </c>
      <c r="G40" s="38"/>
      <c r="H40" s="38">
        <f t="shared" si="0"/>
        <v>0</v>
      </c>
      <c r="I40" s="27"/>
      <c r="J40" s="20"/>
      <c r="K40" s="20"/>
      <c r="L40" s="20"/>
      <c r="M40" s="20"/>
      <c r="N40" s="20"/>
      <c r="O40" s="20"/>
      <c r="P40" s="20"/>
      <c r="Q40" s="20"/>
      <c r="R40" s="20"/>
      <c r="S40" s="20"/>
      <c r="T40" s="20"/>
      <c r="U40" s="20"/>
      <c r="V40" s="20"/>
      <c r="W40" s="20"/>
      <c r="X40" s="20"/>
      <c r="Y40" s="20"/>
      <c r="Z40" s="20"/>
    </row>
    <row r="41" spans="1:26" ht="15.75" customHeight="1">
      <c r="A41" s="27" t="s">
        <v>234</v>
      </c>
      <c r="B41" s="37" t="s">
        <v>235</v>
      </c>
      <c r="C41" s="37" t="s">
        <v>236</v>
      </c>
      <c r="D41" s="27">
        <v>1</v>
      </c>
      <c r="E41" s="27" t="s">
        <v>112</v>
      </c>
      <c r="F41" s="27">
        <v>1</v>
      </c>
      <c r="G41" s="38"/>
      <c r="H41" s="38">
        <f t="shared" si="0"/>
        <v>0</v>
      </c>
      <c r="I41" s="27"/>
      <c r="J41" s="20"/>
      <c r="K41" s="20"/>
      <c r="L41" s="20"/>
      <c r="M41" s="20"/>
      <c r="N41" s="20"/>
      <c r="O41" s="20"/>
      <c r="P41" s="20"/>
      <c r="Q41" s="20"/>
      <c r="R41" s="20"/>
      <c r="S41" s="20"/>
      <c r="T41" s="20"/>
      <c r="U41" s="20"/>
      <c r="V41" s="20"/>
      <c r="W41" s="20"/>
      <c r="X41" s="20"/>
      <c r="Y41" s="20"/>
      <c r="Z41" s="20"/>
    </row>
    <row r="42" spans="1:26" ht="15.75" customHeight="1">
      <c r="A42" s="27" t="s">
        <v>237</v>
      </c>
      <c r="B42" s="37" t="s">
        <v>238</v>
      </c>
      <c r="C42" s="37" t="s">
        <v>239</v>
      </c>
      <c r="D42" s="27">
        <v>1</v>
      </c>
      <c r="E42" s="27" t="s">
        <v>112</v>
      </c>
      <c r="F42" s="27">
        <v>1</v>
      </c>
      <c r="G42" s="38"/>
      <c r="H42" s="38">
        <f t="shared" si="0"/>
        <v>0</v>
      </c>
      <c r="I42" s="27"/>
      <c r="J42" s="20"/>
      <c r="K42" s="20"/>
      <c r="L42" s="20"/>
      <c r="M42" s="20"/>
      <c r="N42" s="20"/>
      <c r="O42" s="20"/>
      <c r="P42" s="20"/>
      <c r="Q42" s="20"/>
      <c r="R42" s="20"/>
      <c r="S42" s="20"/>
      <c r="T42" s="20"/>
      <c r="U42" s="20"/>
      <c r="V42" s="20"/>
      <c r="W42" s="20"/>
      <c r="X42" s="20"/>
      <c r="Y42" s="20"/>
      <c r="Z42" s="20"/>
    </row>
    <row r="43" spans="1:26" ht="15.75" customHeight="1">
      <c r="A43" s="27" t="s">
        <v>240</v>
      </c>
      <c r="B43" s="37" t="s">
        <v>241</v>
      </c>
      <c r="C43" s="37" t="s">
        <v>242</v>
      </c>
      <c r="D43" s="27">
        <v>1</v>
      </c>
      <c r="E43" s="27" t="s">
        <v>112</v>
      </c>
      <c r="F43" s="27">
        <v>1</v>
      </c>
      <c r="G43" s="38"/>
      <c r="H43" s="38">
        <f t="shared" si="0"/>
        <v>0</v>
      </c>
      <c r="I43" s="27"/>
      <c r="J43" s="20"/>
      <c r="K43" s="20"/>
      <c r="L43" s="20"/>
      <c r="M43" s="20"/>
      <c r="N43" s="20"/>
      <c r="O43" s="20"/>
      <c r="P43" s="20"/>
      <c r="Q43" s="20"/>
      <c r="R43" s="20"/>
      <c r="S43" s="20"/>
      <c r="T43" s="20"/>
      <c r="U43" s="20"/>
      <c r="V43" s="20"/>
      <c r="W43" s="20"/>
      <c r="X43" s="20"/>
      <c r="Y43" s="20"/>
      <c r="Z43" s="20"/>
    </row>
    <row r="44" spans="1:26" ht="15.75" customHeight="1">
      <c r="A44" s="27" t="s">
        <v>243</v>
      </c>
      <c r="B44" s="37" t="s">
        <v>244</v>
      </c>
      <c r="C44" s="37" t="s">
        <v>245</v>
      </c>
      <c r="D44" s="27">
        <v>1</v>
      </c>
      <c r="E44" s="27" t="s">
        <v>112</v>
      </c>
      <c r="F44" s="27">
        <v>1</v>
      </c>
      <c r="G44" s="38"/>
      <c r="H44" s="38">
        <f t="shared" si="0"/>
        <v>0</v>
      </c>
      <c r="I44" s="27"/>
      <c r="J44" s="20"/>
      <c r="K44" s="20"/>
      <c r="L44" s="20"/>
      <c r="M44" s="20"/>
      <c r="N44" s="20"/>
      <c r="O44" s="20"/>
      <c r="P44" s="20"/>
      <c r="Q44" s="20"/>
      <c r="R44" s="20"/>
      <c r="S44" s="20"/>
      <c r="T44" s="20"/>
      <c r="U44" s="20"/>
      <c r="V44" s="20"/>
      <c r="W44" s="20"/>
      <c r="X44" s="20"/>
      <c r="Y44" s="20"/>
      <c r="Z44" s="20"/>
    </row>
    <row r="45" spans="1:26" ht="15.75" customHeight="1">
      <c r="A45" s="27" t="s">
        <v>246</v>
      </c>
      <c r="B45" s="37" t="s">
        <v>247</v>
      </c>
      <c r="C45" s="37" t="s">
        <v>248</v>
      </c>
      <c r="D45" s="27">
        <v>1</v>
      </c>
      <c r="E45" s="27" t="s">
        <v>112</v>
      </c>
      <c r="F45" s="27">
        <v>1</v>
      </c>
      <c r="G45" s="38"/>
      <c r="H45" s="38">
        <f t="shared" si="0"/>
        <v>0</v>
      </c>
      <c r="I45" s="27"/>
      <c r="J45" s="20"/>
      <c r="K45" s="20"/>
      <c r="L45" s="20"/>
      <c r="M45" s="20"/>
      <c r="N45" s="20"/>
      <c r="O45" s="20"/>
      <c r="P45" s="20"/>
      <c r="Q45" s="20"/>
      <c r="R45" s="20"/>
      <c r="S45" s="20"/>
      <c r="T45" s="20"/>
      <c r="U45" s="20"/>
      <c r="V45" s="20"/>
      <c r="W45" s="20"/>
      <c r="X45" s="20"/>
      <c r="Y45" s="20"/>
      <c r="Z45" s="20"/>
    </row>
    <row r="46" spans="1:26" ht="15.75" customHeight="1">
      <c r="A46" s="27" t="s">
        <v>249</v>
      </c>
      <c r="B46" s="37" t="s">
        <v>250</v>
      </c>
      <c r="C46" s="37" t="s">
        <v>251</v>
      </c>
      <c r="D46" s="27">
        <v>1</v>
      </c>
      <c r="E46" s="27" t="s">
        <v>112</v>
      </c>
      <c r="F46" s="27">
        <v>1</v>
      </c>
      <c r="G46" s="38"/>
      <c r="H46" s="38">
        <f t="shared" si="0"/>
        <v>0</v>
      </c>
      <c r="I46" s="27"/>
      <c r="J46" s="20"/>
      <c r="K46" s="20"/>
      <c r="L46" s="20"/>
      <c r="M46" s="20"/>
      <c r="N46" s="20"/>
      <c r="O46" s="20"/>
      <c r="P46" s="20"/>
      <c r="Q46" s="20"/>
      <c r="R46" s="20"/>
      <c r="S46" s="20"/>
      <c r="T46" s="20"/>
      <c r="U46" s="20"/>
      <c r="V46" s="20"/>
      <c r="W46" s="20"/>
      <c r="X46" s="20"/>
      <c r="Y46" s="20"/>
      <c r="Z46" s="20"/>
    </row>
    <row r="47" spans="1:26" ht="15.75" customHeight="1">
      <c r="A47" s="27" t="s">
        <v>252</v>
      </c>
      <c r="B47" s="37" t="s">
        <v>253</v>
      </c>
      <c r="C47" s="37" t="s">
        <v>254</v>
      </c>
      <c r="D47" s="27">
        <v>1</v>
      </c>
      <c r="E47" s="27" t="s">
        <v>112</v>
      </c>
      <c r="F47" s="27">
        <v>16</v>
      </c>
      <c r="G47" s="38"/>
      <c r="H47" s="38">
        <f t="shared" si="0"/>
        <v>0</v>
      </c>
      <c r="I47" s="27"/>
      <c r="J47" s="17"/>
      <c r="K47" s="17"/>
      <c r="L47" s="17"/>
      <c r="M47" s="17"/>
      <c r="N47" s="17"/>
      <c r="O47" s="17"/>
      <c r="P47" s="17"/>
      <c r="Q47" s="17"/>
      <c r="R47" s="17"/>
      <c r="S47" s="17"/>
      <c r="T47" s="17"/>
      <c r="U47" s="17"/>
      <c r="V47" s="17"/>
      <c r="W47" s="17"/>
      <c r="X47" s="17"/>
      <c r="Y47" s="17"/>
      <c r="Z47" s="17"/>
    </row>
    <row r="48" spans="1:26" ht="15.75" customHeight="1">
      <c r="A48" s="27" t="s">
        <v>255</v>
      </c>
      <c r="B48" s="37" t="s">
        <v>256</v>
      </c>
      <c r="C48" s="37" t="s">
        <v>257</v>
      </c>
      <c r="D48" s="27">
        <v>1</v>
      </c>
      <c r="E48" s="27" t="s">
        <v>258</v>
      </c>
      <c r="F48" s="27">
        <v>1</v>
      </c>
      <c r="G48" s="38"/>
      <c r="H48" s="38">
        <f t="shared" si="0"/>
        <v>0</v>
      </c>
      <c r="I48" s="27"/>
      <c r="J48" s="17"/>
      <c r="K48" s="17"/>
      <c r="L48" s="17"/>
      <c r="M48" s="17"/>
      <c r="N48" s="17"/>
      <c r="O48" s="17"/>
      <c r="P48" s="17"/>
      <c r="Q48" s="17"/>
      <c r="R48" s="17"/>
      <c r="S48" s="17"/>
      <c r="T48" s="17"/>
      <c r="U48" s="17"/>
      <c r="V48" s="17"/>
      <c r="W48" s="17"/>
      <c r="X48" s="17"/>
      <c r="Y48" s="17"/>
      <c r="Z48" s="17"/>
    </row>
    <row r="49" spans="1:26" ht="15.75" customHeight="1">
      <c r="A49" s="27" t="s">
        <v>259</v>
      </c>
      <c r="B49" s="37" t="s">
        <v>260</v>
      </c>
      <c r="C49" s="37" t="s">
        <v>261</v>
      </c>
      <c r="D49" s="27">
        <v>1</v>
      </c>
      <c r="E49" s="27" t="s">
        <v>112</v>
      </c>
      <c r="F49" s="27">
        <v>30</v>
      </c>
      <c r="G49" s="38"/>
      <c r="H49" s="38">
        <f t="shared" si="0"/>
        <v>0</v>
      </c>
      <c r="I49" s="27"/>
      <c r="J49" s="17"/>
      <c r="K49" s="17"/>
      <c r="L49" s="17"/>
      <c r="M49" s="17"/>
      <c r="N49" s="17"/>
      <c r="O49" s="17"/>
      <c r="P49" s="17"/>
      <c r="Q49" s="17"/>
      <c r="R49" s="17"/>
      <c r="S49" s="17"/>
      <c r="T49" s="17"/>
      <c r="U49" s="17"/>
      <c r="V49" s="17"/>
      <c r="W49" s="17"/>
      <c r="X49" s="17"/>
      <c r="Y49" s="17"/>
      <c r="Z49" s="17"/>
    </row>
    <row r="50" spans="1:26" ht="15.75" customHeight="1">
      <c r="A50" s="27" t="s">
        <v>262</v>
      </c>
      <c r="B50" s="37" t="s">
        <v>263</v>
      </c>
      <c r="C50" s="37" t="s">
        <v>264</v>
      </c>
      <c r="D50" s="27">
        <v>1</v>
      </c>
      <c r="E50" s="27" t="s">
        <v>258</v>
      </c>
      <c r="F50" s="27">
        <v>80</v>
      </c>
      <c r="G50" s="38"/>
      <c r="H50" s="38">
        <f t="shared" si="0"/>
        <v>0</v>
      </c>
      <c r="I50" s="27"/>
      <c r="J50" s="17"/>
      <c r="K50" s="17"/>
      <c r="L50" s="17"/>
      <c r="M50" s="17"/>
      <c r="N50" s="17"/>
      <c r="O50" s="17"/>
      <c r="P50" s="17"/>
      <c r="Q50" s="17"/>
      <c r="R50" s="17"/>
      <c r="S50" s="17"/>
      <c r="T50" s="17"/>
      <c r="U50" s="17"/>
      <c r="V50" s="17"/>
      <c r="W50" s="17"/>
      <c r="X50" s="17"/>
      <c r="Y50" s="17"/>
      <c r="Z50" s="17"/>
    </row>
    <row r="51" spans="1:26" ht="15.75" customHeight="1">
      <c r="A51" s="27" t="s">
        <v>265</v>
      </c>
      <c r="B51" s="37" t="s">
        <v>266</v>
      </c>
      <c r="C51" s="37" t="s">
        <v>267</v>
      </c>
      <c r="D51" s="27">
        <v>1</v>
      </c>
      <c r="E51" s="27" t="s">
        <v>112</v>
      </c>
      <c r="F51" s="27">
        <v>32</v>
      </c>
      <c r="G51" s="38"/>
      <c r="H51" s="38">
        <f t="shared" si="0"/>
        <v>0</v>
      </c>
      <c r="I51" s="27"/>
      <c r="J51" s="17"/>
      <c r="K51" s="17"/>
      <c r="L51" s="17"/>
      <c r="M51" s="17"/>
      <c r="N51" s="17"/>
      <c r="O51" s="17"/>
      <c r="P51" s="17"/>
      <c r="Q51" s="17"/>
      <c r="R51" s="17"/>
      <c r="S51" s="17"/>
      <c r="T51" s="17"/>
      <c r="U51" s="17"/>
      <c r="V51" s="17"/>
      <c r="W51" s="17"/>
      <c r="X51" s="17"/>
      <c r="Y51" s="17"/>
      <c r="Z51" s="17"/>
    </row>
    <row r="52" spans="1:26" ht="15.75" customHeight="1">
      <c r="A52" s="27" t="s">
        <v>268</v>
      </c>
      <c r="B52" s="37" t="s">
        <v>269</v>
      </c>
      <c r="C52" s="37" t="s">
        <v>270</v>
      </c>
      <c r="D52" s="27">
        <v>1</v>
      </c>
      <c r="E52" s="27" t="s">
        <v>112</v>
      </c>
      <c r="F52" s="27">
        <v>20</v>
      </c>
      <c r="G52" s="38"/>
      <c r="H52" s="38">
        <f t="shared" si="0"/>
        <v>0</v>
      </c>
      <c r="I52" s="27"/>
      <c r="J52" s="17"/>
      <c r="K52" s="17"/>
      <c r="L52" s="17"/>
      <c r="M52" s="17"/>
      <c r="N52" s="17"/>
      <c r="O52" s="17"/>
      <c r="P52" s="17"/>
      <c r="Q52" s="17"/>
      <c r="R52" s="17"/>
      <c r="S52" s="17"/>
      <c r="T52" s="17"/>
      <c r="U52" s="17"/>
      <c r="V52" s="17"/>
      <c r="W52" s="17"/>
      <c r="X52" s="17"/>
      <c r="Y52" s="17"/>
      <c r="Z52" s="17"/>
    </row>
    <row r="53" spans="1:26" ht="15.75" customHeight="1">
      <c r="A53" s="27" t="s">
        <v>271</v>
      </c>
      <c r="B53" s="37" t="s">
        <v>272</v>
      </c>
      <c r="C53" s="37" t="s">
        <v>273</v>
      </c>
      <c r="D53" s="27">
        <v>1</v>
      </c>
      <c r="E53" s="27" t="s">
        <v>112</v>
      </c>
      <c r="F53" s="27">
        <v>30</v>
      </c>
      <c r="G53" s="38"/>
      <c r="H53" s="38">
        <f t="shared" si="0"/>
        <v>0</v>
      </c>
      <c r="I53" s="27"/>
      <c r="J53" s="17"/>
      <c r="K53" s="17"/>
      <c r="L53" s="17"/>
      <c r="M53" s="17"/>
      <c r="N53" s="17"/>
      <c r="O53" s="17"/>
      <c r="P53" s="17"/>
      <c r="Q53" s="17"/>
      <c r="R53" s="17"/>
      <c r="S53" s="17"/>
      <c r="T53" s="17"/>
      <c r="U53" s="17"/>
      <c r="V53" s="17"/>
      <c r="W53" s="17"/>
      <c r="X53" s="17"/>
      <c r="Y53" s="17"/>
      <c r="Z53" s="17"/>
    </row>
    <row r="54" spans="1:26" ht="15.75" customHeight="1">
      <c r="A54" s="27" t="s">
        <v>274</v>
      </c>
      <c r="B54" s="37" t="s">
        <v>275</v>
      </c>
      <c r="C54" s="37" t="s">
        <v>276</v>
      </c>
      <c r="D54" s="27">
        <v>1</v>
      </c>
      <c r="E54" s="27" t="s">
        <v>112</v>
      </c>
      <c r="F54" s="27">
        <v>10</v>
      </c>
      <c r="G54" s="38"/>
      <c r="H54" s="38">
        <f t="shared" si="0"/>
        <v>0</v>
      </c>
      <c r="I54" s="27"/>
      <c r="J54" s="17"/>
      <c r="K54" s="17"/>
      <c r="L54" s="17"/>
      <c r="M54" s="17"/>
      <c r="N54" s="17"/>
      <c r="O54" s="17"/>
      <c r="P54" s="17"/>
      <c r="Q54" s="17"/>
      <c r="R54" s="17"/>
      <c r="S54" s="17"/>
      <c r="T54" s="17"/>
      <c r="U54" s="17"/>
      <c r="V54" s="17"/>
      <c r="W54" s="17"/>
      <c r="X54" s="17"/>
      <c r="Y54" s="17"/>
      <c r="Z54" s="17"/>
    </row>
    <row r="55" spans="1:26" ht="15.75" customHeight="1">
      <c r="A55" s="27" t="s">
        <v>277</v>
      </c>
      <c r="B55" s="37" t="s">
        <v>278</v>
      </c>
      <c r="C55" s="37" t="s">
        <v>279</v>
      </c>
      <c r="D55" s="27">
        <v>1</v>
      </c>
      <c r="E55" s="27" t="s">
        <v>112</v>
      </c>
      <c r="F55" s="27">
        <v>50</v>
      </c>
      <c r="G55" s="38"/>
      <c r="H55" s="38">
        <f t="shared" si="0"/>
        <v>0</v>
      </c>
      <c r="I55" s="27"/>
      <c r="J55" s="17"/>
      <c r="K55" s="17"/>
      <c r="L55" s="17"/>
      <c r="M55" s="17"/>
      <c r="N55" s="17"/>
      <c r="O55" s="17"/>
      <c r="P55" s="17"/>
      <c r="Q55" s="17"/>
      <c r="R55" s="17"/>
      <c r="S55" s="17"/>
      <c r="T55" s="17"/>
      <c r="U55" s="17"/>
      <c r="V55" s="17"/>
      <c r="W55" s="17"/>
      <c r="X55" s="17"/>
      <c r="Y55" s="17"/>
      <c r="Z55" s="17"/>
    </row>
    <row r="56" spans="1:26" ht="15.75" customHeight="1">
      <c r="A56" s="27" t="s">
        <v>280</v>
      </c>
      <c r="B56" s="37" t="s">
        <v>281</v>
      </c>
      <c r="C56" s="37" t="s">
        <v>282</v>
      </c>
      <c r="D56" s="27">
        <v>1</v>
      </c>
      <c r="E56" s="27" t="s">
        <v>112</v>
      </c>
      <c r="F56" s="27">
        <v>400</v>
      </c>
      <c r="G56" s="38"/>
      <c r="H56" s="38">
        <f t="shared" si="0"/>
        <v>0</v>
      </c>
      <c r="I56" s="27"/>
      <c r="J56" s="17"/>
      <c r="K56" s="17"/>
      <c r="L56" s="17"/>
      <c r="M56" s="17"/>
      <c r="N56" s="17"/>
      <c r="O56" s="17"/>
      <c r="P56" s="17"/>
      <c r="Q56" s="17"/>
      <c r="R56" s="17"/>
      <c r="S56" s="17"/>
      <c r="T56" s="17"/>
      <c r="U56" s="17"/>
      <c r="V56" s="17"/>
      <c r="W56" s="17"/>
      <c r="X56" s="17"/>
      <c r="Y56" s="17"/>
      <c r="Z56" s="17"/>
    </row>
    <row r="57" spans="1:26" ht="15.75" customHeight="1">
      <c r="A57" s="27"/>
      <c r="B57" s="72" t="s">
        <v>283</v>
      </c>
      <c r="C57" s="70"/>
      <c r="D57" s="27"/>
      <c r="E57" s="27"/>
      <c r="F57" s="27"/>
      <c r="G57" s="27"/>
      <c r="H57" s="38">
        <f>SUM(H4:H56)</f>
        <v>0</v>
      </c>
      <c r="I57" s="27"/>
      <c r="J57" s="17"/>
      <c r="K57" s="17"/>
      <c r="L57" s="17"/>
      <c r="M57" s="17"/>
      <c r="N57" s="17"/>
      <c r="O57" s="17"/>
      <c r="P57" s="17"/>
      <c r="Q57" s="17"/>
      <c r="R57" s="17"/>
      <c r="S57" s="17"/>
      <c r="T57" s="17"/>
      <c r="U57" s="17"/>
      <c r="V57" s="17"/>
      <c r="W57" s="17"/>
      <c r="X57" s="17"/>
      <c r="Y57" s="17"/>
      <c r="Z57" s="17"/>
    </row>
    <row r="58" spans="1:26" ht="15.75" customHeight="1">
      <c r="A58" s="27"/>
      <c r="B58" s="37"/>
      <c r="C58" s="37"/>
      <c r="D58" s="27"/>
      <c r="E58" s="27"/>
      <c r="F58" s="27"/>
      <c r="G58" s="27"/>
      <c r="H58" s="38"/>
      <c r="I58" s="27"/>
      <c r="J58" s="17"/>
      <c r="K58" s="17"/>
      <c r="L58" s="17"/>
      <c r="M58" s="17"/>
      <c r="N58" s="17"/>
      <c r="O58" s="17"/>
      <c r="P58" s="17"/>
      <c r="Q58" s="17"/>
      <c r="R58" s="17"/>
      <c r="S58" s="17"/>
      <c r="T58" s="17"/>
      <c r="U58" s="17"/>
      <c r="V58" s="17"/>
      <c r="W58" s="17"/>
      <c r="X58" s="17"/>
      <c r="Y58" s="17"/>
      <c r="Z58" s="17"/>
    </row>
    <row r="59" spans="1:26" ht="31.5" customHeight="1">
      <c r="A59" s="27"/>
      <c r="B59" s="72" t="s">
        <v>284</v>
      </c>
      <c r="C59" s="67"/>
      <c r="D59" s="67"/>
      <c r="E59" s="67"/>
      <c r="F59" s="67"/>
      <c r="G59" s="67"/>
      <c r="H59" s="70"/>
      <c r="I59" s="27"/>
      <c r="J59" s="17"/>
      <c r="K59" s="17"/>
      <c r="L59" s="17"/>
      <c r="M59" s="17"/>
      <c r="N59" s="17"/>
      <c r="O59" s="17"/>
      <c r="P59" s="17"/>
      <c r="Q59" s="17"/>
      <c r="R59" s="17"/>
      <c r="S59" s="17"/>
      <c r="T59" s="17"/>
      <c r="U59" s="17"/>
      <c r="V59" s="17"/>
      <c r="W59" s="17"/>
      <c r="X59" s="17"/>
      <c r="Y59" s="17"/>
      <c r="Z59" s="17"/>
    </row>
    <row r="60" spans="1:26" ht="15.75" customHeight="1">
      <c r="A60" s="42">
        <v>19784</v>
      </c>
      <c r="B60" s="37" t="s">
        <v>285</v>
      </c>
      <c r="C60" s="37" t="s">
        <v>286</v>
      </c>
      <c r="D60" s="27">
        <v>1</v>
      </c>
      <c r="E60" s="27" t="s">
        <v>112</v>
      </c>
      <c r="F60" s="27">
        <v>200</v>
      </c>
      <c r="G60" s="38"/>
      <c r="H60" s="38">
        <f t="shared" ref="H60:H76" si="1">D60*F60*G60</f>
        <v>0</v>
      </c>
      <c r="I60" s="27"/>
      <c r="J60" s="17"/>
      <c r="K60" s="17"/>
      <c r="L60" s="17"/>
      <c r="M60" s="17"/>
      <c r="N60" s="17"/>
      <c r="O60" s="17"/>
      <c r="P60" s="17"/>
      <c r="Q60" s="17"/>
      <c r="R60" s="17"/>
      <c r="S60" s="17"/>
      <c r="T60" s="17"/>
      <c r="U60" s="17"/>
      <c r="V60" s="17"/>
      <c r="W60" s="17"/>
      <c r="X60" s="17"/>
      <c r="Y60" s="17"/>
      <c r="Z60" s="17"/>
    </row>
    <row r="61" spans="1:26" ht="15.75" customHeight="1">
      <c r="A61" s="42">
        <v>20149</v>
      </c>
      <c r="B61" s="37" t="s">
        <v>287</v>
      </c>
      <c r="C61" s="37" t="s">
        <v>288</v>
      </c>
      <c r="D61" s="27">
        <v>1</v>
      </c>
      <c r="E61" s="27" t="s">
        <v>112</v>
      </c>
      <c r="F61" s="27">
        <v>100</v>
      </c>
      <c r="G61" s="38"/>
      <c r="H61" s="38">
        <f t="shared" si="1"/>
        <v>0</v>
      </c>
      <c r="I61" s="27"/>
      <c r="J61" s="17"/>
      <c r="K61" s="17"/>
      <c r="L61" s="17"/>
      <c r="M61" s="17"/>
      <c r="N61" s="17"/>
      <c r="O61" s="17"/>
      <c r="P61" s="17"/>
      <c r="Q61" s="17"/>
      <c r="R61" s="17"/>
      <c r="S61" s="17"/>
      <c r="T61" s="17"/>
      <c r="U61" s="17"/>
      <c r="V61" s="17"/>
      <c r="W61" s="17"/>
      <c r="X61" s="17"/>
      <c r="Y61" s="17"/>
      <c r="Z61" s="17"/>
    </row>
    <row r="62" spans="1:26" ht="15.75" customHeight="1">
      <c r="A62" s="42">
        <v>20515</v>
      </c>
      <c r="B62" s="37" t="s">
        <v>289</v>
      </c>
      <c r="C62" s="37" t="s">
        <v>290</v>
      </c>
      <c r="D62" s="27">
        <v>1</v>
      </c>
      <c r="E62" s="27" t="s">
        <v>112</v>
      </c>
      <c r="F62" s="27">
        <v>4</v>
      </c>
      <c r="G62" s="38"/>
      <c r="H62" s="38">
        <f t="shared" si="1"/>
        <v>0</v>
      </c>
      <c r="I62" s="27"/>
      <c r="J62" s="17"/>
      <c r="K62" s="17"/>
      <c r="L62" s="17"/>
      <c r="M62" s="17"/>
      <c r="N62" s="17"/>
      <c r="O62" s="17"/>
      <c r="P62" s="17"/>
      <c r="Q62" s="17"/>
      <c r="R62" s="17"/>
      <c r="S62" s="17"/>
      <c r="T62" s="17"/>
      <c r="U62" s="17"/>
      <c r="V62" s="17"/>
      <c r="W62" s="17"/>
      <c r="X62" s="17"/>
      <c r="Y62" s="17"/>
      <c r="Z62" s="17"/>
    </row>
    <row r="63" spans="1:26" ht="15.75" customHeight="1">
      <c r="A63" s="42">
        <v>20880</v>
      </c>
      <c r="B63" s="37" t="s">
        <v>291</v>
      </c>
      <c r="C63" s="37" t="s">
        <v>292</v>
      </c>
      <c r="D63" s="27">
        <v>1</v>
      </c>
      <c r="E63" s="27" t="s">
        <v>112</v>
      </c>
      <c r="F63" s="27">
        <v>100</v>
      </c>
      <c r="G63" s="38"/>
      <c r="H63" s="38">
        <f t="shared" si="1"/>
        <v>0</v>
      </c>
      <c r="I63" s="27"/>
      <c r="J63" s="17"/>
      <c r="K63" s="17"/>
      <c r="L63" s="17"/>
      <c r="M63" s="17"/>
      <c r="N63" s="17"/>
      <c r="O63" s="17"/>
      <c r="P63" s="17"/>
      <c r="Q63" s="17"/>
      <c r="R63" s="17"/>
      <c r="S63" s="17"/>
      <c r="T63" s="17"/>
      <c r="U63" s="17"/>
      <c r="V63" s="17"/>
      <c r="W63" s="17"/>
      <c r="X63" s="17"/>
      <c r="Y63" s="17"/>
      <c r="Z63" s="17"/>
    </row>
    <row r="64" spans="1:26" ht="15.75" customHeight="1">
      <c r="A64" s="42">
        <v>21245</v>
      </c>
      <c r="B64" s="37" t="s">
        <v>293</v>
      </c>
      <c r="C64" s="37" t="s">
        <v>293</v>
      </c>
      <c r="D64" s="27">
        <v>1</v>
      </c>
      <c r="E64" s="27" t="s">
        <v>112</v>
      </c>
      <c r="F64" s="27">
        <v>1</v>
      </c>
      <c r="G64" s="38"/>
      <c r="H64" s="38">
        <f t="shared" si="1"/>
        <v>0</v>
      </c>
      <c r="I64" s="27"/>
      <c r="J64" s="17"/>
      <c r="K64" s="17"/>
      <c r="L64" s="17"/>
      <c r="M64" s="17"/>
      <c r="N64" s="17"/>
      <c r="O64" s="17"/>
      <c r="P64" s="17"/>
      <c r="Q64" s="17"/>
      <c r="R64" s="17"/>
      <c r="S64" s="17"/>
      <c r="T64" s="17"/>
      <c r="U64" s="17"/>
      <c r="V64" s="17"/>
      <c r="W64" s="17"/>
      <c r="X64" s="17"/>
      <c r="Y64" s="17"/>
      <c r="Z64" s="17"/>
    </row>
    <row r="65" spans="1:26" ht="15.75" customHeight="1">
      <c r="A65" s="42">
        <v>21610</v>
      </c>
      <c r="B65" s="37" t="s">
        <v>294</v>
      </c>
      <c r="C65" s="37" t="s">
        <v>294</v>
      </c>
      <c r="D65" s="27">
        <v>1</v>
      </c>
      <c r="E65" s="27" t="s">
        <v>112</v>
      </c>
      <c r="F65" s="27">
        <v>2</v>
      </c>
      <c r="G65" s="38"/>
      <c r="H65" s="38">
        <f t="shared" si="1"/>
        <v>0</v>
      </c>
      <c r="I65" s="27"/>
      <c r="J65" s="17"/>
      <c r="K65" s="17"/>
      <c r="L65" s="17"/>
      <c r="M65" s="17"/>
      <c r="N65" s="17"/>
      <c r="O65" s="17"/>
      <c r="P65" s="17"/>
      <c r="Q65" s="17"/>
      <c r="R65" s="17"/>
      <c r="S65" s="17"/>
      <c r="T65" s="17"/>
      <c r="U65" s="17"/>
      <c r="V65" s="17"/>
      <c r="W65" s="17"/>
      <c r="X65" s="17"/>
      <c r="Y65" s="17"/>
      <c r="Z65" s="17"/>
    </row>
    <row r="66" spans="1:26" ht="15.75" customHeight="1">
      <c r="A66" s="42">
        <v>21976</v>
      </c>
      <c r="B66" s="37" t="s">
        <v>295</v>
      </c>
      <c r="C66" s="37" t="s">
        <v>296</v>
      </c>
      <c r="D66" s="27">
        <v>1</v>
      </c>
      <c r="E66" s="27" t="s">
        <v>112</v>
      </c>
      <c r="F66" s="27">
        <v>1400</v>
      </c>
      <c r="G66" s="38"/>
      <c r="H66" s="38">
        <f t="shared" si="1"/>
        <v>0</v>
      </c>
      <c r="I66" s="43"/>
      <c r="J66" s="20"/>
      <c r="K66" s="20"/>
      <c r="L66" s="20"/>
      <c r="M66" s="20"/>
      <c r="N66" s="20"/>
      <c r="O66" s="20"/>
      <c r="P66" s="20"/>
      <c r="Q66" s="20"/>
      <c r="R66" s="20"/>
      <c r="S66" s="20"/>
      <c r="T66" s="20"/>
      <c r="U66" s="20"/>
      <c r="V66" s="20"/>
      <c r="W66" s="20"/>
      <c r="X66" s="20"/>
      <c r="Y66" s="20"/>
      <c r="Z66" s="20"/>
    </row>
    <row r="67" spans="1:26" ht="15.75" customHeight="1">
      <c r="A67" s="42">
        <v>22341</v>
      </c>
      <c r="B67" s="37" t="s">
        <v>297</v>
      </c>
      <c r="C67" s="37" t="s">
        <v>298</v>
      </c>
      <c r="D67" s="27">
        <v>1</v>
      </c>
      <c r="E67" s="27" t="s">
        <v>112</v>
      </c>
      <c r="F67" s="27">
        <v>160</v>
      </c>
      <c r="G67" s="38"/>
      <c r="H67" s="38">
        <f t="shared" si="1"/>
        <v>0</v>
      </c>
      <c r="I67" s="43"/>
      <c r="J67" s="20"/>
      <c r="K67" s="20"/>
      <c r="L67" s="20"/>
      <c r="M67" s="20"/>
      <c r="N67" s="20"/>
      <c r="O67" s="20"/>
      <c r="P67" s="20"/>
      <c r="Q67" s="20"/>
      <c r="R67" s="20"/>
      <c r="S67" s="20"/>
      <c r="T67" s="20"/>
      <c r="U67" s="20"/>
      <c r="V67" s="20"/>
      <c r="W67" s="20"/>
      <c r="X67" s="20"/>
      <c r="Y67" s="20"/>
      <c r="Z67" s="20"/>
    </row>
    <row r="68" spans="1:26" ht="15.75" customHeight="1">
      <c r="A68" s="42">
        <v>22706</v>
      </c>
      <c r="B68" s="37" t="s">
        <v>297</v>
      </c>
      <c r="C68" s="37" t="s">
        <v>299</v>
      </c>
      <c r="D68" s="27">
        <v>1</v>
      </c>
      <c r="E68" s="27" t="s">
        <v>112</v>
      </c>
      <c r="F68" s="27">
        <v>160</v>
      </c>
      <c r="G68" s="38"/>
      <c r="H68" s="38">
        <f t="shared" si="1"/>
        <v>0</v>
      </c>
      <c r="I68" s="43"/>
      <c r="J68" s="20"/>
      <c r="K68" s="20"/>
      <c r="L68" s="20"/>
      <c r="M68" s="20"/>
      <c r="N68" s="20"/>
      <c r="O68" s="20"/>
      <c r="P68" s="20"/>
      <c r="Q68" s="20"/>
      <c r="R68" s="20"/>
      <c r="S68" s="20"/>
      <c r="T68" s="20"/>
      <c r="U68" s="20"/>
      <c r="V68" s="20"/>
      <c r="W68" s="20"/>
      <c r="X68" s="20"/>
      <c r="Y68" s="20"/>
      <c r="Z68" s="20"/>
    </row>
    <row r="69" spans="1:26" ht="15.75" customHeight="1">
      <c r="A69" s="42">
        <v>23071</v>
      </c>
      <c r="B69" s="37" t="s">
        <v>297</v>
      </c>
      <c r="C69" s="37" t="s">
        <v>300</v>
      </c>
      <c r="D69" s="27">
        <v>1</v>
      </c>
      <c r="E69" s="27" t="s">
        <v>112</v>
      </c>
      <c r="F69" s="27">
        <v>80</v>
      </c>
      <c r="G69" s="38"/>
      <c r="H69" s="38">
        <f t="shared" si="1"/>
        <v>0</v>
      </c>
      <c r="I69" s="43"/>
      <c r="J69" s="20"/>
      <c r="K69" s="20"/>
      <c r="L69" s="20"/>
      <c r="M69" s="20"/>
      <c r="N69" s="20"/>
      <c r="O69" s="20"/>
      <c r="P69" s="20"/>
      <c r="Q69" s="20"/>
      <c r="R69" s="20"/>
      <c r="S69" s="20"/>
      <c r="T69" s="20"/>
      <c r="U69" s="20"/>
      <c r="V69" s="20"/>
      <c r="W69" s="20"/>
      <c r="X69" s="20"/>
      <c r="Y69" s="20"/>
      <c r="Z69" s="20"/>
    </row>
    <row r="70" spans="1:26" ht="15.75" customHeight="1">
      <c r="A70" s="42">
        <v>23437</v>
      </c>
      <c r="B70" s="37" t="s">
        <v>297</v>
      </c>
      <c r="C70" s="37" t="s">
        <v>301</v>
      </c>
      <c r="D70" s="27">
        <v>1</v>
      </c>
      <c r="E70" s="27" t="s">
        <v>112</v>
      </c>
      <c r="F70" s="27">
        <v>300</v>
      </c>
      <c r="G70" s="38"/>
      <c r="H70" s="38">
        <f t="shared" si="1"/>
        <v>0</v>
      </c>
      <c r="I70" s="43"/>
      <c r="J70" s="20"/>
      <c r="K70" s="20"/>
      <c r="L70" s="20"/>
      <c r="M70" s="20"/>
      <c r="N70" s="20"/>
      <c r="O70" s="20"/>
      <c r="P70" s="20"/>
      <c r="Q70" s="20"/>
      <c r="R70" s="20"/>
      <c r="S70" s="20"/>
      <c r="T70" s="20"/>
      <c r="U70" s="20"/>
      <c r="V70" s="20"/>
      <c r="W70" s="20"/>
      <c r="X70" s="20"/>
      <c r="Y70" s="20"/>
      <c r="Z70" s="20"/>
    </row>
    <row r="71" spans="1:26" ht="15.75" customHeight="1">
      <c r="A71" s="42">
        <v>23802</v>
      </c>
      <c r="B71" s="37" t="s">
        <v>297</v>
      </c>
      <c r="C71" s="37" t="s">
        <v>302</v>
      </c>
      <c r="D71" s="27">
        <v>1</v>
      </c>
      <c r="E71" s="27" t="s">
        <v>112</v>
      </c>
      <c r="F71" s="27">
        <v>210</v>
      </c>
      <c r="G71" s="38"/>
      <c r="H71" s="38">
        <f t="shared" si="1"/>
        <v>0</v>
      </c>
      <c r="I71" s="43"/>
      <c r="J71" s="20"/>
      <c r="K71" s="20"/>
      <c r="L71" s="20"/>
      <c r="M71" s="20"/>
      <c r="N71" s="20"/>
      <c r="O71" s="20"/>
      <c r="P71" s="20"/>
      <c r="Q71" s="20"/>
      <c r="R71" s="20"/>
      <c r="S71" s="20"/>
      <c r="T71" s="20"/>
      <c r="U71" s="20"/>
      <c r="V71" s="20"/>
      <c r="W71" s="20"/>
      <c r="X71" s="20"/>
      <c r="Y71" s="20"/>
      <c r="Z71" s="20"/>
    </row>
    <row r="72" spans="1:26" ht="15.75" customHeight="1">
      <c r="A72" s="42">
        <v>24167</v>
      </c>
      <c r="B72" s="37" t="s">
        <v>303</v>
      </c>
      <c r="C72" s="37" t="s">
        <v>304</v>
      </c>
      <c r="D72" s="27">
        <v>1</v>
      </c>
      <c r="E72" s="27" t="s">
        <v>112</v>
      </c>
      <c r="F72" s="27">
        <v>6</v>
      </c>
      <c r="G72" s="38"/>
      <c r="H72" s="38">
        <f t="shared" si="1"/>
        <v>0</v>
      </c>
      <c r="I72" s="43"/>
      <c r="J72" s="20"/>
      <c r="K72" s="20"/>
      <c r="L72" s="20"/>
      <c r="M72" s="20"/>
      <c r="N72" s="20"/>
      <c r="O72" s="20"/>
      <c r="P72" s="20"/>
      <c r="Q72" s="20"/>
      <c r="R72" s="20"/>
      <c r="S72" s="20"/>
      <c r="T72" s="20"/>
      <c r="U72" s="20"/>
      <c r="V72" s="20"/>
      <c r="W72" s="20"/>
      <c r="X72" s="20"/>
      <c r="Y72" s="20"/>
      <c r="Z72" s="20"/>
    </row>
    <row r="73" spans="1:26" ht="15.75" customHeight="1">
      <c r="A73" s="42">
        <v>24532</v>
      </c>
      <c r="B73" s="37" t="s">
        <v>305</v>
      </c>
      <c r="C73" s="37" t="s">
        <v>306</v>
      </c>
      <c r="D73" s="27">
        <v>1</v>
      </c>
      <c r="E73" s="27" t="s">
        <v>112</v>
      </c>
      <c r="F73" s="27">
        <v>300</v>
      </c>
      <c r="G73" s="38"/>
      <c r="H73" s="38">
        <f t="shared" si="1"/>
        <v>0</v>
      </c>
      <c r="I73" s="43"/>
      <c r="J73" s="20"/>
      <c r="K73" s="20"/>
      <c r="L73" s="20"/>
      <c r="M73" s="20"/>
      <c r="N73" s="20"/>
      <c r="O73" s="20"/>
      <c r="P73" s="20"/>
      <c r="Q73" s="20"/>
      <c r="R73" s="20"/>
      <c r="S73" s="20"/>
      <c r="T73" s="20"/>
      <c r="U73" s="20"/>
      <c r="V73" s="20"/>
      <c r="W73" s="20"/>
      <c r="X73" s="20"/>
      <c r="Y73" s="20"/>
      <c r="Z73" s="20"/>
    </row>
    <row r="74" spans="1:26" ht="15.75" customHeight="1">
      <c r="A74" s="42">
        <v>24898</v>
      </c>
      <c r="B74" s="37" t="s">
        <v>307</v>
      </c>
      <c r="C74" s="37" t="s">
        <v>308</v>
      </c>
      <c r="D74" s="27">
        <v>1</v>
      </c>
      <c r="E74" s="27" t="s">
        <v>112</v>
      </c>
      <c r="F74" s="27">
        <v>300</v>
      </c>
      <c r="G74" s="38"/>
      <c r="H74" s="38">
        <f t="shared" si="1"/>
        <v>0</v>
      </c>
      <c r="I74" s="27"/>
      <c r="J74" s="17"/>
      <c r="K74" s="17"/>
      <c r="L74" s="17"/>
      <c r="M74" s="17"/>
      <c r="N74" s="17"/>
      <c r="O74" s="17"/>
      <c r="P74" s="17"/>
      <c r="Q74" s="17"/>
      <c r="R74" s="17"/>
      <c r="S74" s="17"/>
      <c r="T74" s="17"/>
      <c r="U74" s="17"/>
      <c r="V74" s="17"/>
      <c r="W74" s="17"/>
      <c r="X74" s="17"/>
      <c r="Y74" s="17"/>
      <c r="Z74" s="17"/>
    </row>
    <row r="75" spans="1:26" ht="15.75" customHeight="1">
      <c r="A75" s="42">
        <v>25263</v>
      </c>
      <c r="B75" s="37" t="s">
        <v>309</v>
      </c>
      <c r="C75" s="37" t="s">
        <v>310</v>
      </c>
      <c r="D75" s="27">
        <v>1</v>
      </c>
      <c r="E75" s="27" t="s">
        <v>112</v>
      </c>
      <c r="F75" s="27">
        <v>40</v>
      </c>
      <c r="G75" s="38"/>
      <c r="H75" s="38">
        <f t="shared" si="1"/>
        <v>0</v>
      </c>
      <c r="I75" s="27"/>
      <c r="J75" s="17"/>
      <c r="K75" s="17"/>
      <c r="L75" s="17"/>
      <c r="M75" s="17"/>
      <c r="N75" s="17"/>
      <c r="O75" s="17"/>
      <c r="P75" s="17"/>
      <c r="Q75" s="17"/>
      <c r="R75" s="17"/>
      <c r="S75" s="17"/>
      <c r="T75" s="17"/>
      <c r="U75" s="17"/>
      <c r="V75" s="17"/>
      <c r="W75" s="17"/>
      <c r="X75" s="17"/>
      <c r="Y75" s="17"/>
      <c r="Z75" s="17"/>
    </row>
    <row r="76" spans="1:26" ht="15.75" customHeight="1">
      <c r="A76" s="42">
        <v>25628</v>
      </c>
      <c r="B76" s="37" t="s">
        <v>311</v>
      </c>
      <c r="C76" s="37" t="s">
        <v>310</v>
      </c>
      <c r="D76" s="27">
        <v>1</v>
      </c>
      <c r="E76" s="27" t="s">
        <v>112</v>
      </c>
      <c r="F76" s="27">
        <v>40</v>
      </c>
      <c r="G76" s="38"/>
      <c r="H76" s="38">
        <f t="shared" si="1"/>
        <v>0</v>
      </c>
      <c r="I76" s="27"/>
      <c r="J76" s="17"/>
      <c r="K76" s="17"/>
      <c r="L76" s="17"/>
      <c r="M76" s="17"/>
      <c r="N76" s="17"/>
      <c r="O76" s="17"/>
      <c r="P76" s="17"/>
      <c r="Q76" s="17"/>
      <c r="R76" s="17"/>
      <c r="S76" s="17"/>
      <c r="T76" s="17"/>
      <c r="U76" s="17"/>
      <c r="V76" s="17"/>
      <c r="W76" s="17"/>
      <c r="X76" s="17"/>
      <c r="Y76" s="17"/>
      <c r="Z76" s="17"/>
    </row>
    <row r="77" spans="1:26" ht="48" customHeight="1">
      <c r="A77" s="27"/>
      <c r="B77" s="72" t="s">
        <v>312</v>
      </c>
      <c r="C77" s="70"/>
      <c r="D77" s="38"/>
      <c r="E77" s="27"/>
      <c r="F77" s="27"/>
      <c r="G77" s="27"/>
      <c r="H77" s="38">
        <f>SUM(H60:H76)</f>
        <v>0</v>
      </c>
      <c r="I77" s="27"/>
      <c r="J77" s="17"/>
      <c r="K77" s="17"/>
      <c r="L77" s="17"/>
      <c r="M77" s="17"/>
      <c r="N77" s="17"/>
      <c r="O77" s="17"/>
      <c r="P77" s="17"/>
      <c r="Q77" s="17"/>
      <c r="R77" s="17"/>
      <c r="S77" s="17"/>
      <c r="T77" s="17"/>
      <c r="U77" s="17"/>
      <c r="V77" s="17"/>
      <c r="W77" s="17"/>
      <c r="X77" s="17"/>
      <c r="Y77" s="17"/>
      <c r="Z77" s="17"/>
    </row>
    <row r="78" spans="1:26" ht="15.75" customHeight="1">
      <c r="A78" s="27"/>
      <c r="B78" s="37"/>
      <c r="C78" s="37"/>
      <c r="D78" s="27"/>
      <c r="E78" s="27"/>
      <c r="F78" s="27"/>
      <c r="G78" s="27"/>
      <c r="H78" s="27"/>
      <c r="I78" s="27"/>
      <c r="J78" s="17"/>
      <c r="K78" s="17"/>
      <c r="L78" s="17"/>
      <c r="M78" s="17"/>
      <c r="N78" s="17"/>
      <c r="O78" s="17"/>
      <c r="P78" s="17"/>
      <c r="Q78" s="17"/>
      <c r="R78" s="17"/>
      <c r="S78" s="17"/>
      <c r="T78" s="17"/>
      <c r="U78" s="17"/>
      <c r="V78" s="17"/>
      <c r="W78" s="17"/>
      <c r="X78" s="17"/>
      <c r="Y78" s="17"/>
      <c r="Z78" s="17"/>
    </row>
    <row r="79" spans="1:26" ht="31.5" customHeight="1">
      <c r="A79" s="27"/>
      <c r="B79" s="72" t="s">
        <v>313</v>
      </c>
      <c r="C79" s="67"/>
      <c r="D79" s="67"/>
      <c r="E79" s="67"/>
      <c r="F79" s="67"/>
      <c r="G79" s="67"/>
      <c r="H79" s="70"/>
      <c r="I79" s="27"/>
      <c r="J79" s="17"/>
      <c r="K79" s="17"/>
      <c r="L79" s="17"/>
      <c r="M79" s="17"/>
      <c r="N79" s="17"/>
      <c r="O79" s="17"/>
      <c r="P79" s="17"/>
      <c r="Q79" s="17"/>
      <c r="R79" s="17"/>
      <c r="S79" s="17"/>
      <c r="T79" s="17"/>
      <c r="U79" s="17"/>
      <c r="V79" s="17"/>
      <c r="W79" s="17"/>
      <c r="X79" s="17"/>
      <c r="Y79" s="17"/>
      <c r="Z79" s="17"/>
    </row>
    <row r="80" spans="1:26" ht="15.75" customHeight="1">
      <c r="A80" s="42">
        <v>25993</v>
      </c>
      <c r="B80" s="37" t="s">
        <v>314</v>
      </c>
      <c r="C80" s="37" t="s">
        <v>315</v>
      </c>
      <c r="D80" s="27">
        <v>1</v>
      </c>
      <c r="E80" s="27" t="s">
        <v>112</v>
      </c>
      <c r="F80" s="27">
        <v>10</v>
      </c>
      <c r="G80" s="38"/>
      <c r="H80" s="38">
        <f t="shared" ref="H80:H91" si="2">D80*F80*G80</f>
        <v>0</v>
      </c>
      <c r="I80" s="27"/>
      <c r="J80" s="17"/>
      <c r="K80" s="17"/>
      <c r="L80" s="17"/>
      <c r="M80" s="17"/>
      <c r="N80" s="17"/>
      <c r="O80" s="17"/>
      <c r="P80" s="17"/>
      <c r="Q80" s="17"/>
      <c r="R80" s="17"/>
      <c r="S80" s="17"/>
      <c r="T80" s="17"/>
      <c r="U80" s="17"/>
      <c r="V80" s="17"/>
      <c r="W80" s="17"/>
      <c r="X80" s="17"/>
      <c r="Y80" s="17"/>
      <c r="Z80" s="17"/>
    </row>
    <row r="81" spans="1:26" ht="15.75" customHeight="1">
      <c r="A81" s="42">
        <v>26359</v>
      </c>
      <c r="B81" s="37" t="s">
        <v>316</v>
      </c>
      <c r="C81" s="37" t="s">
        <v>317</v>
      </c>
      <c r="D81" s="27">
        <v>1</v>
      </c>
      <c r="E81" s="27" t="s">
        <v>112</v>
      </c>
      <c r="F81" s="27">
        <v>10</v>
      </c>
      <c r="G81" s="38"/>
      <c r="H81" s="38">
        <f t="shared" si="2"/>
        <v>0</v>
      </c>
      <c r="I81" s="27"/>
      <c r="J81" s="17"/>
      <c r="K81" s="17"/>
      <c r="L81" s="17"/>
      <c r="M81" s="17"/>
      <c r="N81" s="17"/>
      <c r="O81" s="17"/>
      <c r="P81" s="17"/>
      <c r="Q81" s="17"/>
      <c r="R81" s="17"/>
      <c r="S81" s="17"/>
      <c r="T81" s="17"/>
      <c r="U81" s="17"/>
      <c r="V81" s="17"/>
      <c r="W81" s="17"/>
      <c r="X81" s="17"/>
      <c r="Y81" s="17"/>
      <c r="Z81" s="17"/>
    </row>
    <row r="82" spans="1:26" ht="15.75" customHeight="1">
      <c r="A82" s="42">
        <v>26724</v>
      </c>
      <c r="B82" s="37" t="s">
        <v>318</v>
      </c>
      <c r="C82" s="37" t="s">
        <v>319</v>
      </c>
      <c r="D82" s="27">
        <v>1</v>
      </c>
      <c r="E82" s="27" t="s">
        <v>112</v>
      </c>
      <c r="F82" s="27">
        <v>10</v>
      </c>
      <c r="G82" s="38"/>
      <c r="H82" s="38">
        <f t="shared" si="2"/>
        <v>0</v>
      </c>
      <c r="I82" s="27"/>
      <c r="J82" s="17"/>
      <c r="K82" s="17"/>
      <c r="L82" s="17"/>
      <c r="M82" s="17"/>
      <c r="N82" s="17"/>
      <c r="O82" s="17"/>
      <c r="P82" s="17"/>
      <c r="Q82" s="17"/>
      <c r="R82" s="17"/>
      <c r="S82" s="17"/>
      <c r="T82" s="17"/>
      <c r="U82" s="17"/>
      <c r="V82" s="17"/>
      <c r="W82" s="17"/>
      <c r="X82" s="17"/>
      <c r="Y82" s="17"/>
      <c r="Z82" s="17"/>
    </row>
    <row r="83" spans="1:26" ht="15.75" customHeight="1">
      <c r="A83" s="42">
        <v>27089</v>
      </c>
      <c r="B83" s="37" t="s">
        <v>320</v>
      </c>
      <c r="C83" s="37" t="s">
        <v>321</v>
      </c>
      <c r="D83" s="27">
        <v>1</v>
      </c>
      <c r="E83" s="27" t="s">
        <v>112</v>
      </c>
      <c r="F83" s="27">
        <v>2</v>
      </c>
      <c r="G83" s="38"/>
      <c r="H83" s="38">
        <f t="shared" si="2"/>
        <v>0</v>
      </c>
      <c r="I83" s="27"/>
      <c r="J83" s="17"/>
      <c r="K83" s="17"/>
      <c r="L83" s="17"/>
      <c r="M83" s="17"/>
      <c r="N83" s="17"/>
      <c r="O83" s="17"/>
      <c r="P83" s="17"/>
      <c r="Q83" s="17"/>
      <c r="R83" s="17"/>
      <c r="S83" s="17"/>
      <c r="T83" s="17"/>
      <c r="U83" s="17"/>
      <c r="V83" s="17"/>
      <c r="W83" s="17"/>
      <c r="X83" s="17"/>
      <c r="Y83" s="17"/>
      <c r="Z83" s="17"/>
    </row>
    <row r="84" spans="1:26" ht="15.75" customHeight="1">
      <c r="A84" s="42">
        <v>27454</v>
      </c>
      <c r="B84" s="37" t="s">
        <v>322</v>
      </c>
      <c r="C84" s="37" t="s">
        <v>323</v>
      </c>
      <c r="D84" s="27">
        <v>1</v>
      </c>
      <c r="E84" s="27" t="s">
        <v>112</v>
      </c>
      <c r="F84" s="27">
        <v>1</v>
      </c>
      <c r="G84" s="38"/>
      <c r="H84" s="38">
        <f t="shared" si="2"/>
        <v>0</v>
      </c>
      <c r="I84" s="27"/>
      <c r="J84" s="17"/>
      <c r="K84" s="17"/>
      <c r="L84" s="17"/>
      <c r="M84" s="17"/>
      <c r="N84" s="17"/>
      <c r="O84" s="17"/>
      <c r="P84" s="17"/>
      <c r="Q84" s="17"/>
      <c r="R84" s="17"/>
      <c r="S84" s="17"/>
      <c r="T84" s="17"/>
      <c r="U84" s="17"/>
      <c r="V84" s="17"/>
      <c r="W84" s="17"/>
      <c r="X84" s="17"/>
      <c r="Y84" s="17"/>
      <c r="Z84" s="17"/>
    </row>
    <row r="85" spans="1:26" ht="15.75" customHeight="1">
      <c r="A85" s="42">
        <v>27820</v>
      </c>
      <c r="B85" s="37" t="s">
        <v>324</v>
      </c>
      <c r="C85" s="37" t="s">
        <v>325</v>
      </c>
      <c r="D85" s="27">
        <v>1</v>
      </c>
      <c r="E85" s="27" t="s">
        <v>112</v>
      </c>
      <c r="F85" s="27">
        <v>1</v>
      </c>
      <c r="G85" s="38"/>
      <c r="H85" s="38">
        <f t="shared" si="2"/>
        <v>0</v>
      </c>
      <c r="I85" s="27"/>
      <c r="J85" s="17"/>
      <c r="K85" s="17"/>
      <c r="L85" s="17"/>
      <c r="M85" s="17"/>
      <c r="N85" s="17"/>
      <c r="O85" s="17"/>
      <c r="P85" s="17"/>
      <c r="Q85" s="17"/>
      <c r="R85" s="17"/>
      <c r="S85" s="17"/>
      <c r="T85" s="17"/>
      <c r="U85" s="17"/>
      <c r="V85" s="17"/>
      <c r="W85" s="17"/>
      <c r="X85" s="17"/>
      <c r="Y85" s="17"/>
      <c r="Z85" s="17"/>
    </row>
    <row r="86" spans="1:26" ht="15.75" customHeight="1">
      <c r="A86" s="42">
        <v>28185</v>
      </c>
      <c r="B86" s="37" t="s">
        <v>326</v>
      </c>
      <c r="C86" s="37" t="s">
        <v>327</v>
      </c>
      <c r="D86" s="27">
        <v>1</v>
      </c>
      <c r="E86" s="27" t="s">
        <v>112</v>
      </c>
      <c r="F86" s="27">
        <v>1</v>
      </c>
      <c r="G86" s="38"/>
      <c r="H86" s="38">
        <f t="shared" si="2"/>
        <v>0</v>
      </c>
      <c r="I86" s="27"/>
      <c r="J86" s="17"/>
      <c r="K86" s="17"/>
      <c r="L86" s="17"/>
      <c r="M86" s="17"/>
      <c r="N86" s="17"/>
      <c r="O86" s="17"/>
      <c r="P86" s="17"/>
      <c r="Q86" s="17"/>
      <c r="R86" s="17"/>
      <c r="S86" s="17"/>
      <c r="T86" s="17"/>
      <c r="U86" s="17"/>
      <c r="V86" s="17"/>
      <c r="W86" s="17"/>
      <c r="X86" s="17"/>
      <c r="Y86" s="17"/>
      <c r="Z86" s="17"/>
    </row>
    <row r="87" spans="1:26" ht="15.75" customHeight="1">
      <c r="A87" s="42">
        <v>28550</v>
      </c>
      <c r="B87" s="37" t="s">
        <v>328</v>
      </c>
      <c r="C87" s="37" t="s">
        <v>329</v>
      </c>
      <c r="D87" s="27">
        <v>1</v>
      </c>
      <c r="E87" s="27" t="s">
        <v>112</v>
      </c>
      <c r="F87" s="27">
        <v>1</v>
      </c>
      <c r="G87" s="38"/>
      <c r="H87" s="38">
        <f t="shared" si="2"/>
        <v>0</v>
      </c>
      <c r="I87" s="27"/>
      <c r="J87" s="17"/>
      <c r="K87" s="17"/>
      <c r="L87" s="17"/>
      <c r="M87" s="17"/>
      <c r="N87" s="17"/>
      <c r="O87" s="17"/>
      <c r="P87" s="17"/>
      <c r="Q87" s="17"/>
      <c r="R87" s="17"/>
      <c r="S87" s="17"/>
      <c r="T87" s="17"/>
      <c r="U87" s="17"/>
      <c r="V87" s="17"/>
      <c r="W87" s="17"/>
      <c r="X87" s="17"/>
      <c r="Y87" s="17"/>
      <c r="Z87" s="17"/>
    </row>
    <row r="88" spans="1:26" ht="15.75" customHeight="1">
      <c r="A88" s="42">
        <v>28915</v>
      </c>
      <c r="B88" s="37" t="s">
        <v>330</v>
      </c>
      <c r="C88" s="37" t="s">
        <v>331</v>
      </c>
      <c r="D88" s="27">
        <v>1</v>
      </c>
      <c r="E88" s="27" t="s">
        <v>112</v>
      </c>
      <c r="F88" s="27">
        <v>1</v>
      </c>
      <c r="G88" s="38"/>
      <c r="H88" s="38">
        <f t="shared" si="2"/>
        <v>0</v>
      </c>
      <c r="I88" s="27"/>
      <c r="J88" s="17"/>
      <c r="K88" s="17"/>
      <c r="L88" s="17"/>
      <c r="M88" s="17"/>
      <c r="N88" s="17"/>
      <c r="O88" s="17"/>
      <c r="P88" s="17"/>
      <c r="Q88" s="17"/>
      <c r="R88" s="17"/>
      <c r="S88" s="17"/>
      <c r="T88" s="17"/>
      <c r="U88" s="17"/>
      <c r="V88" s="17"/>
      <c r="W88" s="17"/>
      <c r="X88" s="17"/>
      <c r="Y88" s="17"/>
      <c r="Z88" s="17"/>
    </row>
    <row r="89" spans="1:26" ht="15.75" customHeight="1">
      <c r="A89" s="42">
        <v>29281</v>
      </c>
      <c r="B89" s="37" t="s">
        <v>332</v>
      </c>
      <c r="C89" s="37" t="s">
        <v>333</v>
      </c>
      <c r="D89" s="27">
        <v>1</v>
      </c>
      <c r="E89" s="27" t="s">
        <v>112</v>
      </c>
      <c r="F89" s="27">
        <v>1</v>
      </c>
      <c r="G89" s="38"/>
      <c r="H89" s="38">
        <f t="shared" si="2"/>
        <v>0</v>
      </c>
      <c r="I89" s="27"/>
      <c r="J89" s="17"/>
      <c r="K89" s="17"/>
      <c r="L89" s="17"/>
      <c r="M89" s="17"/>
      <c r="N89" s="17"/>
      <c r="O89" s="17"/>
      <c r="P89" s="17"/>
      <c r="Q89" s="17"/>
      <c r="R89" s="17"/>
      <c r="S89" s="17"/>
      <c r="T89" s="17"/>
      <c r="U89" s="17"/>
      <c r="V89" s="17"/>
      <c r="W89" s="17"/>
      <c r="X89" s="17"/>
      <c r="Y89" s="17"/>
      <c r="Z89" s="17"/>
    </row>
    <row r="90" spans="1:26" ht="15.75" customHeight="1">
      <c r="A90" s="42">
        <v>29646</v>
      </c>
      <c r="B90" s="37" t="s">
        <v>334</v>
      </c>
      <c r="C90" s="37" t="s">
        <v>335</v>
      </c>
      <c r="D90" s="27">
        <v>1</v>
      </c>
      <c r="E90" s="27" t="s">
        <v>112</v>
      </c>
      <c r="F90" s="27">
        <v>4</v>
      </c>
      <c r="G90" s="38"/>
      <c r="H90" s="38">
        <f t="shared" si="2"/>
        <v>0</v>
      </c>
      <c r="I90" s="27"/>
      <c r="J90" s="17"/>
      <c r="K90" s="17"/>
      <c r="L90" s="17"/>
      <c r="M90" s="17"/>
      <c r="N90" s="17"/>
      <c r="O90" s="17"/>
      <c r="P90" s="17"/>
      <c r="Q90" s="17"/>
      <c r="R90" s="17"/>
      <c r="S90" s="17"/>
      <c r="T90" s="17"/>
      <c r="U90" s="17"/>
      <c r="V90" s="17"/>
      <c r="W90" s="17"/>
      <c r="X90" s="17"/>
      <c r="Y90" s="17"/>
      <c r="Z90" s="17"/>
    </row>
    <row r="91" spans="1:26" ht="15.75" customHeight="1">
      <c r="A91" s="42">
        <v>30011</v>
      </c>
      <c r="B91" s="37" t="s">
        <v>336</v>
      </c>
      <c r="C91" s="37" t="s">
        <v>337</v>
      </c>
      <c r="D91" s="27">
        <v>1</v>
      </c>
      <c r="E91" s="27" t="s">
        <v>90</v>
      </c>
      <c r="F91" s="27">
        <v>1</v>
      </c>
      <c r="G91" s="38"/>
      <c r="H91" s="38">
        <f t="shared" si="2"/>
        <v>0</v>
      </c>
      <c r="I91" s="27"/>
      <c r="J91" s="17"/>
      <c r="K91" s="17"/>
      <c r="L91" s="17"/>
      <c r="M91" s="17"/>
      <c r="N91" s="17"/>
      <c r="O91" s="17"/>
      <c r="P91" s="17"/>
      <c r="Q91" s="17"/>
      <c r="R91" s="17"/>
      <c r="S91" s="17"/>
      <c r="T91" s="17"/>
      <c r="U91" s="17"/>
      <c r="V91" s="17"/>
      <c r="W91" s="17"/>
      <c r="X91" s="17"/>
      <c r="Y91" s="17"/>
      <c r="Z91" s="17"/>
    </row>
    <row r="92" spans="1:26" ht="48" customHeight="1">
      <c r="A92" s="27"/>
      <c r="B92" s="72" t="s">
        <v>338</v>
      </c>
      <c r="C92" s="70"/>
      <c r="D92" s="38"/>
      <c r="E92" s="27"/>
      <c r="F92" s="27"/>
      <c r="G92" s="27"/>
      <c r="H92" s="38">
        <f>SUM(H80:H91)</f>
        <v>0</v>
      </c>
      <c r="I92" s="27"/>
      <c r="J92" s="17"/>
      <c r="K92" s="17"/>
      <c r="L92" s="17"/>
      <c r="M92" s="17"/>
      <c r="N92" s="17"/>
      <c r="O92" s="17"/>
      <c r="P92" s="17"/>
      <c r="Q92" s="17"/>
      <c r="R92" s="17"/>
      <c r="S92" s="17"/>
      <c r="T92" s="17"/>
      <c r="U92" s="17"/>
      <c r="V92" s="17"/>
      <c r="W92" s="17"/>
      <c r="X92" s="17"/>
      <c r="Y92" s="17"/>
      <c r="Z92" s="17"/>
    </row>
    <row r="93" spans="1:26" ht="15.75" customHeight="1">
      <c r="A93" s="27"/>
      <c r="B93" s="37"/>
      <c r="C93" s="37"/>
      <c r="D93" s="27"/>
      <c r="E93" s="27"/>
      <c r="F93" s="27"/>
      <c r="G93" s="27"/>
      <c r="H93" s="27"/>
      <c r="I93" s="27"/>
      <c r="J93" s="17"/>
      <c r="K93" s="17"/>
      <c r="L93" s="17"/>
      <c r="M93" s="17"/>
      <c r="N93" s="17"/>
      <c r="O93" s="17"/>
      <c r="P93" s="17"/>
      <c r="Q93" s="17"/>
      <c r="R93" s="17"/>
      <c r="S93" s="17"/>
      <c r="T93" s="17"/>
      <c r="U93" s="17"/>
      <c r="V93" s="17"/>
      <c r="W93" s="17"/>
      <c r="X93" s="17"/>
      <c r="Y93" s="17"/>
      <c r="Z93" s="17"/>
    </row>
    <row r="94" spans="1:26" ht="31.5" customHeight="1">
      <c r="A94" s="27"/>
      <c r="B94" s="72" t="s">
        <v>339</v>
      </c>
      <c r="C94" s="67"/>
      <c r="D94" s="67"/>
      <c r="E94" s="67"/>
      <c r="F94" s="67"/>
      <c r="G94" s="67"/>
      <c r="H94" s="70"/>
      <c r="I94" s="27"/>
      <c r="J94" s="17"/>
      <c r="K94" s="17"/>
      <c r="L94" s="17"/>
      <c r="M94" s="17"/>
      <c r="N94" s="17"/>
      <c r="O94" s="17"/>
      <c r="P94" s="17"/>
      <c r="Q94" s="17"/>
      <c r="R94" s="17"/>
      <c r="S94" s="17"/>
      <c r="T94" s="17"/>
      <c r="U94" s="17"/>
      <c r="V94" s="17"/>
      <c r="W94" s="17"/>
      <c r="X94" s="17"/>
      <c r="Y94" s="17"/>
      <c r="Z94" s="17"/>
    </row>
    <row r="95" spans="1:26" ht="15.75" customHeight="1">
      <c r="A95" s="42">
        <v>30376</v>
      </c>
      <c r="B95" s="37" t="s">
        <v>340</v>
      </c>
      <c r="C95" s="37" t="s">
        <v>341</v>
      </c>
      <c r="D95" s="27">
        <v>10</v>
      </c>
      <c r="E95" s="27" t="s">
        <v>24</v>
      </c>
      <c r="F95" s="27">
        <v>12</v>
      </c>
      <c r="G95" s="38"/>
      <c r="H95" s="38">
        <f t="shared" ref="H95:H100" si="3">D95*F95*G95</f>
        <v>0</v>
      </c>
      <c r="I95" s="27"/>
      <c r="J95" s="17"/>
      <c r="K95" s="17"/>
      <c r="L95" s="17"/>
      <c r="M95" s="17"/>
      <c r="N95" s="17"/>
      <c r="O95" s="17"/>
      <c r="P95" s="17"/>
      <c r="Q95" s="17"/>
      <c r="R95" s="17"/>
      <c r="S95" s="17"/>
      <c r="T95" s="17"/>
      <c r="U95" s="17"/>
      <c r="V95" s="17"/>
      <c r="W95" s="17"/>
      <c r="X95" s="17"/>
      <c r="Y95" s="17"/>
      <c r="Z95" s="17"/>
    </row>
    <row r="96" spans="1:26" ht="15.75" customHeight="1">
      <c r="A96" s="42">
        <v>30742</v>
      </c>
      <c r="B96" s="37" t="s">
        <v>342</v>
      </c>
      <c r="C96" s="37" t="s">
        <v>343</v>
      </c>
      <c r="D96" s="27">
        <v>1</v>
      </c>
      <c r="E96" s="27" t="s">
        <v>24</v>
      </c>
      <c r="F96" s="27">
        <v>12</v>
      </c>
      <c r="G96" s="38"/>
      <c r="H96" s="38">
        <f t="shared" si="3"/>
        <v>0</v>
      </c>
      <c r="I96" s="27"/>
      <c r="J96" s="17"/>
      <c r="K96" s="17"/>
      <c r="L96" s="17"/>
      <c r="M96" s="17"/>
      <c r="N96" s="17"/>
      <c r="O96" s="17"/>
      <c r="P96" s="17"/>
      <c r="Q96" s="17"/>
      <c r="R96" s="17"/>
      <c r="S96" s="17"/>
      <c r="T96" s="17"/>
      <c r="U96" s="17"/>
      <c r="V96" s="17"/>
      <c r="W96" s="17"/>
      <c r="X96" s="17"/>
      <c r="Y96" s="17"/>
      <c r="Z96" s="17"/>
    </row>
    <row r="97" spans="1:26" ht="15.75" customHeight="1">
      <c r="A97" s="42">
        <v>31107</v>
      </c>
      <c r="B97" s="37" t="s">
        <v>344</v>
      </c>
      <c r="C97" s="37" t="s">
        <v>345</v>
      </c>
      <c r="D97" s="27">
        <v>1</v>
      </c>
      <c r="E97" s="27" t="s">
        <v>24</v>
      </c>
      <c r="F97" s="39">
        <v>28</v>
      </c>
      <c r="G97" s="38"/>
      <c r="H97" s="38">
        <f t="shared" si="3"/>
        <v>0</v>
      </c>
      <c r="I97" s="27"/>
      <c r="J97" s="17"/>
      <c r="K97" s="17"/>
      <c r="L97" s="17"/>
      <c r="M97" s="17"/>
      <c r="N97" s="17"/>
      <c r="O97" s="17"/>
      <c r="P97" s="17"/>
      <c r="Q97" s="17"/>
      <c r="R97" s="17"/>
      <c r="S97" s="17"/>
      <c r="T97" s="17"/>
      <c r="U97" s="17"/>
      <c r="V97" s="17"/>
      <c r="W97" s="17"/>
      <c r="X97" s="17"/>
      <c r="Y97" s="17"/>
      <c r="Z97" s="17"/>
    </row>
    <row r="98" spans="1:26" ht="15.75" customHeight="1">
      <c r="A98" s="42">
        <v>31472</v>
      </c>
      <c r="B98" s="37" t="s">
        <v>346</v>
      </c>
      <c r="C98" s="37" t="s">
        <v>347</v>
      </c>
      <c r="D98" s="27">
        <v>1</v>
      </c>
      <c r="E98" s="27" t="s">
        <v>112</v>
      </c>
      <c r="F98" s="27">
        <v>2</v>
      </c>
      <c r="G98" s="38"/>
      <c r="H98" s="38">
        <f t="shared" si="3"/>
        <v>0</v>
      </c>
      <c r="I98" s="27"/>
      <c r="J98" s="17"/>
      <c r="K98" s="17"/>
      <c r="L98" s="17"/>
      <c r="M98" s="17"/>
      <c r="N98" s="17"/>
      <c r="O98" s="17"/>
      <c r="P98" s="17"/>
      <c r="Q98" s="17"/>
      <c r="R98" s="17"/>
      <c r="S98" s="17"/>
      <c r="T98" s="17"/>
      <c r="U98" s="17"/>
      <c r="V98" s="17"/>
      <c r="W98" s="17"/>
      <c r="X98" s="17"/>
      <c r="Y98" s="17"/>
      <c r="Z98" s="17"/>
    </row>
    <row r="99" spans="1:26" ht="15.75" customHeight="1">
      <c r="A99" s="42">
        <v>31837</v>
      </c>
      <c r="B99" s="37" t="s">
        <v>348</v>
      </c>
      <c r="C99" s="37" t="s">
        <v>349</v>
      </c>
      <c r="D99" s="27">
        <v>1</v>
      </c>
      <c r="E99" s="27" t="s">
        <v>112</v>
      </c>
      <c r="F99" s="27">
        <v>2</v>
      </c>
      <c r="G99" s="38"/>
      <c r="H99" s="38">
        <f t="shared" si="3"/>
        <v>0</v>
      </c>
      <c r="I99" s="27"/>
      <c r="J99" s="17"/>
      <c r="K99" s="17"/>
      <c r="L99" s="17"/>
      <c r="M99" s="17"/>
      <c r="N99" s="17"/>
      <c r="O99" s="17"/>
      <c r="P99" s="17"/>
      <c r="Q99" s="17"/>
      <c r="R99" s="17"/>
      <c r="S99" s="17"/>
      <c r="T99" s="17"/>
      <c r="U99" s="17"/>
      <c r="V99" s="17"/>
      <c r="W99" s="17"/>
      <c r="X99" s="17"/>
      <c r="Y99" s="17"/>
      <c r="Z99" s="17"/>
    </row>
    <row r="100" spans="1:26" ht="15.75" customHeight="1">
      <c r="A100" s="42">
        <v>32203</v>
      </c>
      <c r="B100" s="37" t="s">
        <v>350</v>
      </c>
      <c r="C100" s="37" t="s">
        <v>351</v>
      </c>
      <c r="D100" s="27">
        <v>1</v>
      </c>
      <c r="E100" s="27" t="s">
        <v>112</v>
      </c>
      <c r="F100" s="27">
        <v>4</v>
      </c>
      <c r="G100" s="38"/>
      <c r="H100" s="38">
        <f t="shared" si="3"/>
        <v>0</v>
      </c>
      <c r="I100" s="27"/>
      <c r="J100" s="17"/>
      <c r="K100" s="17"/>
      <c r="L100" s="17"/>
      <c r="M100" s="17"/>
      <c r="N100" s="17"/>
      <c r="O100" s="17"/>
      <c r="P100" s="17"/>
      <c r="Q100" s="17"/>
      <c r="R100" s="17"/>
      <c r="S100" s="17"/>
      <c r="T100" s="17"/>
      <c r="U100" s="17"/>
      <c r="V100" s="17"/>
      <c r="W100" s="17"/>
      <c r="X100" s="17"/>
      <c r="Y100" s="17"/>
      <c r="Z100" s="17"/>
    </row>
    <row r="101" spans="1:26" ht="48" customHeight="1">
      <c r="A101" s="27"/>
      <c r="B101" s="72" t="s">
        <v>352</v>
      </c>
      <c r="C101" s="70"/>
      <c r="D101" s="38"/>
      <c r="E101" s="27"/>
      <c r="F101" s="27"/>
      <c r="G101" s="27"/>
      <c r="H101" s="38">
        <f>SUM(H95:H100)</f>
        <v>0</v>
      </c>
      <c r="I101" s="27"/>
      <c r="J101" s="17"/>
      <c r="K101" s="17"/>
      <c r="L101" s="17"/>
      <c r="M101" s="17"/>
      <c r="N101" s="17"/>
      <c r="O101" s="17"/>
      <c r="P101" s="17"/>
      <c r="Q101" s="17"/>
      <c r="R101" s="17"/>
      <c r="S101" s="17"/>
      <c r="T101" s="17"/>
      <c r="U101" s="17"/>
      <c r="V101" s="17"/>
      <c r="W101" s="17"/>
      <c r="X101" s="17"/>
      <c r="Y101" s="17"/>
      <c r="Z101" s="17"/>
    </row>
    <row r="102" spans="1:26" ht="15.75" customHeight="1">
      <c r="A102" s="27"/>
      <c r="B102" s="37"/>
      <c r="C102" s="37"/>
      <c r="D102" s="27"/>
      <c r="E102" s="27"/>
      <c r="F102" s="27"/>
      <c r="G102" s="27"/>
      <c r="H102" s="27"/>
      <c r="I102" s="27"/>
      <c r="J102" s="17"/>
      <c r="K102" s="17"/>
      <c r="L102" s="17"/>
      <c r="M102" s="17"/>
      <c r="N102" s="17"/>
      <c r="O102" s="17"/>
      <c r="P102" s="17"/>
      <c r="Q102" s="17"/>
      <c r="R102" s="17"/>
      <c r="S102" s="17"/>
      <c r="T102" s="17"/>
      <c r="U102" s="17"/>
      <c r="V102" s="17"/>
      <c r="W102" s="17"/>
      <c r="X102" s="17"/>
      <c r="Y102" s="17"/>
      <c r="Z102" s="17"/>
    </row>
    <row r="103" spans="1:26" ht="31.5" customHeight="1">
      <c r="A103" s="27"/>
      <c r="B103" s="72" t="s">
        <v>353</v>
      </c>
      <c r="C103" s="67"/>
      <c r="D103" s="67"/>
      <c r="E103" s="67"/>
      <c r="F103" s="67"/>
      <c r="G103" s="67"/>
      <c r="H103" s="70"/>
      <c r="I103" s="27"/>
      <c r="J103" s="17"/>
      <c r="K103" s="17"/>
      <c r="L103" s="17"/>
      <c r="M103" s="17"/>
      <c r="N103" s="17"/>
      <c r="O103" s="17"/>
      <c r="P103" s="17"/>
      <c r="Q103" s="17"/>
      <c r="R103" s="17"/>
      <c r="S103" s="17"/>
      <c r="T103" s="17"/>
      <c r="U103" s="17"/>
      <c r="V103" s="17"/>
      <c r="W103" s="17"/>
      <c r="X103" s="17"/>
      <c r="Y103" s="17"/>
      <c r="Z103" s="17"/>
    </row>
    <row r="104" spans="1:26" ht="15.75" customHeight="1">
      <c r="A104" s="42">
        <v>32568</v>
      </c>
      <c r="B104" s="37" t="s">
        <v>354</v>
      </c>
      <c r="C104" s="37" t="s">
        <v>355</v>
      </c>
      <c r="D104" s="27">
        <v>1</v>
      </c>
      <c r="E104" s="27" t="s">
        <v>112</v>
      </c>
      <c r="F104" s="27">
        <v>120</v>
      </c>
      <c r="G104" s="38"/>
      <c r="H104" s="38">
        <f t="shared" ref="H104:H163" si="4">D104*F104*G104</f>
        <v>0</v>
      </c>
      <c r="I104" s="27"/>
      <c r="J104" s="17"/>
      <c r="K104" s="17"/>
      <c r="L104" s="17"/>
      <c r="M104" s="17"/>
      <c r="N104" s="17"/>
      <c r="O104" s="17"/>
      <c r="P104" s="17"/>
      <c r="Q104" s="17"/>
      <c r="R104" s="17"/>
      <c r="S104" s="17"/>
      <c r="T104" s="17"/>
      <c r="U104" s="17"/>
      <c r="V104" s="17"/>
      <c r="W104" s="17"/>
      <c r="X104" s="17"/>
      <c r="Y104" s="17"/>
      <c r="Z104" s="17"/>
    </row>
    <row r="105" spans="1:26" ht="15.75" customHeight="1">
      <c r="A105" s="42">
        <v>32933</v>
      </c>
      <c r="B105" s="37" t="s">
        <v>356</v>
      </c>
      <c r="C105" s="37" t="s">
        <v>357</v>
      </c>
      <c r="D105" s="27">
        <v>1</v>
      </c>
      <c r="E105" s="27" t="s">
        <v>112</v>
      </c>
      <c r="F105" s="27">
        <v>24</v>
      </c>
      <c r="G105" s="38"/>
      <c r="H105" s="38">
        <f t="shared" si="4"/>
        <v>0</v>
      </c>
      <c r="I105" s="27"/>
      <c r="J105" s="17"/>
      <c r="K105" s="17"/>
      <c r="L105" s="17"/>
      <c r="M105" s="17"/>
      <c r="N105" s="17"/>
      <c r="O105" s="17"/>
      <c r="P105" s="17"/>
      <c r="Q105" s="17"/>
      <c r="R105" s="17"/>
      <c r="S105" s="17"/>
      <c r="T105" s="17"/>
      <c r="U105" s="17"/>
      <c r="V105" s="17"/>
      <c r="W105" s="17"/>
      <c r="X105" s="17"/>
      <c r="Y105" s="17"/>
      <c r="Z105" s="17"/>
    </row>
    <row r="106" spans="1:26" ht="15.75" customHeight="1">
      <c r="A106" s="42">
        <v>33298</v>
      </c>
      <c r="B106" s="37" t="s">
        <v>358</v>
      </c>
      <c r="C106" s="37" t="s">
        <v>359</v>
      </c>
      <c r="D106" s="27">
        <v>1</v>
      </c>
      <c r="E106" s="27" t="s">
        <v>112</v>
      </c>
      <c r="F106" s="27">
        <v>60</v>
      </c>
      <c r="G106" s="38"/>
      <c r="H106" s="38">
        <f t="shared" si="4"/>
        <v>0</v>
      </c>
      <c r="I106" s="27"/>
      <c r="J106" s="17"/>
      <c r="K106" s="17"/>
      <c r="L106" s="17"/>
      <c r="M106" s="17"/>
      <c r="N106" s="17"/>
      <c r="O106" s="17"/>
      <c r="P106" s="17"/>
      <c r="Q106" s="17"/>
      <c r="R106" s="17"/>
      <c r="S106" s="17"/>
      <c r="T106" s="17"/>
      <c r="U106" s="17"/>
      <c r="V106" s="17"/>
      <c r="W106" s="17"/>
      <c r="X106" s="17"/>
      <c r="Y106" s="17"/>
      <c r="Z106" s="17"/>
    </row>
    <row r="107" spans="1:26" ht="15.75" customHeight="1">
      <c r="A107" s="42">
        <v>33664</v>
      </c>
      <c r="B107" s="37" t="s">
        <v>360</v>
      </c>
      <c r="C107" s="37" t="s">
        <v>361</v>
      </c>
      <c r="D107" s="27">
        <v>1</v>
      </c>
      <c r="E107" s="27" t="s">
        <v>112</v>
      </c>
      <c r="F107" s="27">
        <v>8</v>
      </c>
      <c r="G107" s="38"/>
      <c r="H107" s="38">
        <f t="shared" si="4"/>
        <v>0</v>
      </c>
      <c r="I107" s="27"/>
      <c r="J107" s="17"/>
      <c r="K107" s="17"/>
      <c r="L107" s="17"/>
      <c r="M107" s="17"/>
      <c r="N107" s="17"/>
      <c r="O107" s="17"/>
      <c r="P107" s="17"/>
      <c r="Q107" s="17"/>
      <c r="R107" s="17"/>
      <c r="S107" s="17"/>
      <c r="T107" s="17"/>
      <c r="U107" s="17"/>
      <c r="V107" s="17"/>
      <c r="W107" s="17"/>
      <c r="X107" s="17"/>
      <c r="Y107" s="17"/>
      <c r="Z107" s="17"/>
    </row>
    <row r="108" spans="1:26" ht="15.75" customHeight="1">
      <c r="A108" s="42">
        <v>34029</v>
      </c>
      <c r="B108" s="37" t="s">
        <v>362</v>
      </c>
      <c r="C108" s="37" t="s">
        <v>363</v>
      </c>
      <c r="D108" s="27">
        <v>1</v>
      </c>
      <c r="E108" s="27" t="s">
        <v>112</v>
      </c>
      <c r="F108" s="27">
        <v>36</v>
      </c>
      <c r="G108" s="38"/>
      <c r="H108" s="38">
        <f t="shared" si="4"/>
        <v>0</v>
      </c>
      <c r="I108" s="27"/>
      <c r="J108" s="17"/>
      <c r="K108" s="17"/>
      <c r="L108" s="17"/>
      <c r="M108" s="17"/>
      <c r="N108" s="17"/>
      <c r="O108" s="17"/>
      <c r="P108" s="17"/>
      <c r="Q108" s="17"/>
      <c r="R108" s="17"/>
      <c r="S108" s="17"/>
      <c r="T108" s="17"/>
      <c r="U108" s="17"/>
      <c r="V108" s="17"/>
      <c r="W108" s="17"/>
      <c r="X108" s="17"/>
      <c r="Y108" s="17"/>
      <c r="Z108" s="17"/>
    </row>
    <row r="109" spans="1:26" ht="15.75" customHeight="1">
      <c r="A109" s="42">
        <v>34394</v>
      </c>
      <c r="B109" s="37" t="s">
        <v>364</v>
      </c>
      <c r="C109" s="37" t="s">
        <v>363</v>
      </c>
      <c r="D109" s="27">
        <v>1</v>
      </c>
      <c r="E109" s="27" t="s">
        <v>112</v>
      </c>
      <c r="F109" s="27">
        <v>24</v>
      </c>
      <c r="G109" s="38"/>
      <c r="H109" s="38">
        <f t="shared" si="4"/>
        <v>0</v>
      </c>
      <c r="I109" s="27"/>
      <c r="J109" s="17"/>
      <c r="K109" s="17"/>
      <c r="L109" s="17"/>
      <c r="M109" s="17"/>
      <c r="N109" s="17"/>
      <c r="O109" s="17"/>
      <c r="P109" s="17"/>
      <c r="Q109" s="17"/>
      <c r="R109" s="17"/>
      <c r="S109" s="17"/>
      <c r="T109" s="17"/>
      <c r="U109" s="17"/>
      <c r="V109" s="17"/>
      <c r="W109" s="17"/>
      <c r="X109" s="17"/>
      <c r="Y109" s="17"/>
      <c r="Z109" s="17"/>
    </row>
    <row r="110" spans="1:26" ht="15.75" customHeight="1">
      <c r="A110" s="42">
        <v>34759</v>
      </c>
      <c r="B110" s="37" t="s">
        <v>365</v>
      </c>
      <c r="C110" s="37" t="s">
        <v>366</v>
      </c>
      <c r="D110" s="27">
        <v>1</v>
      </c>
      <c r="E110" s="27" t="s">
        <v>112</v>
      </c>
      <c r="F110" s="27">
        <v>8</v>
      </c>
      <c r="G110" s="38"/>
      <c r="H110" s="38">
        <f t="shared" si="4"/>
        <v>0</v>
      </c>
      <c r="I110" s="27"/>
      <c r="J110" s="17"/>
      <c r="K110" s="17"/>
      <c r="L110" s="17"/>
      <c r="M110" s="17"/>
      <c r="N110" s="17"/>
      <c r="O110" s="17"/>
      <c r="P110" s="17"/>
      <c r="Q110" s="17"/>
      <c r="R110" s="17"/>
      <c r="S110" s="17"/>
      <c r="T110" s="17"/>
      <c r="U110" s="17"/>
      <c r="V110" s="17"/>
      <c r="W110" s="17"/>
      <c r="X110" s="17"/>
      <c r="Y110" s="17"/>
      <c r="Z110" s="17"/>
    </row>
    <row r="111" spans="1:26" ht="15.75" customHeight="1">
      <c r="A111" s="42">
        <v>35125</v>
      </c>
      <c r="B111" s="37" t="s">
        <v>367</v>
      </c>
      <c r="C111" s="37" t="s">
        <v>368</v>
      </c>
      <c r="D111" s="27">
        <v>1</v>
      </c>
      <c r="E111" s="27" t="s">
        <v>112</v>
      </c>
      <c r="F111" s="27">
        <v>14</v>
      </c>
      <c r="G111" s="38"/>
      <c r="H111" s="38">
        <f t="shared" si="4"/>
        <v>0</v>
      </c>
      <c r="I111" s="27"/>
      <c r="J111" s="17"/>
      <c r="K111" s="17"/>
      <c r="L111" s="17"/>
      <c r="M111" s="17"/>
      <c r="N111" s="17"/>
      <c r="O111" s="17"/>
      <c r="P111" s="17"/>
      <c r="Q111" s="17"/>
      <c r="R111" s="17"/>
      <c r="S111" s="17"/>
      <c r="T111" s="17"/>
      <c r="U111" s="17"/>
      <c r="V111" s="17"/>
      <c r="W111" s="17"/>
      <c r="X111" s="17"/>
      <c r="Y111" s="17"/>
      <c r="Z111" s="17"/>
    </row>
    <row r="112" spans="1:26" ht="15.75" customHeight="1">
      <c r="A112" s="42">
        <v>35490</v>
      </c>
      <c r="B112" s="37" t="s">
        <v>369</v>
      </c>
      <c r="C112" s="37" t="s">
        <v>370</v>
      </c>
      <c r="D112" s="27">
        <v>1</v>
      </c>
      <c r="E112" s="27" t="s">
        <v>112</v>
      </c>
      <c r="F112" s="27">
        <v>7</v>
      </c>
      <c r="G112" s="38"/>
      <c r="H112" s="38">
        <f t="shared" si="4"/>
        <v>0</v>
      </c>
      <c r="I112" s="27"/>
      <c r="J112" s="17"/>
      <c r="K112" s="17"/>
      <c r="L112" s="17"/>
      <c r="M112" s="17"/>
      <c r="N112" s="17"/>
      <c r="O112" s="17"/>
      <c r="P112" s="17"/>
      <c r="Q112" s="17"/>
      <c r="R112" s="17"/>
      <c r="S112" s="17"/>
      <c r="T112" s="17"/>
      <c r="U112" s="17"/>
      <c r="V112" s="17"/>
      <c r="W112" s="17"/>
      <c r="X112" s="17"/>
      <c r="Y112" s="17"/>
      <c r="Z112" s="17"/>
    </row>
    <row r="113" spans="1:26" ht="15.75" customHeight="1">
      <c r="A113" s="42">
        <v>35855</v>
      </c>
      <c r="B113" s="37" t="s">
        <v>371</v>
      </c>
      <c r="C113" s="37" t="s">
        <v>372</v>
      </c>
      <c r="D113" s="27">
        <v>1</v>
      </c>
      <c r="E113" s="27" t="s">
        <v>112</v>
      </c>
      <c r="F113" s="27">
        <v>50</v>
      </c>
      <c r="G113" s="38"/>
      <c r="H113" s="38">
        <f t="shared" si="4"/>
        <v>0</v>
      </c>
      <c r="I113" s="27"/>
      <c r="J113" s="17"/>
      <c r="K113" s="17"/>
      <c r="L113" s="17"/>
      <c r="M113" s="17"/>
      <c r="N113" s="17"/>
      <c r="O113" s="17"/>
      <c r="P113" s="17"/>
      <c r="Q113" s="17"/>
      <c r="R113" s="17"/>
      <c r="S113" s="17"/>
      <c r="T113" s="17"/>
      <c r="U113" s="17"/>
      <c r="V113" s="17"/>
      <c r="W113" s="17"/>
      <c r="X113" s="17"/>
      <c r="Y113" s="17"/>
      <c r="Z113" s="17"/>
    </row>
    <row r="114" spans="1:26" ht="15.75" customHeight="1">
      <c r="A114" s="42">
        <v>36220</v>
      </c>
      <c r="B114" s="37" t="s">
        <v>373</v>
      </c>
      <c r="C114" s="37" t="s">
        <v>374</v>
      </c>
      <c r="D114" s="27">
        <v>1</v>
      </c>
      <c r="E114" s="27" t="s">
        <v>112</v>
      </c>
      <c r="F114" s="27">
        <v>50</v>
      </c>
      <c r="G114" s="38"/>
      <c r="H114" s="38">
        <f t="shared" si="4"/>
        <v>0</v>
      </c>
      <c r="I114" s="27"/>
      <c r="J114" s="17"/>
      <c r="K114" s="17"/>
      <c r="L114" s="17"/>
      <c r="M114" s="17"/>
      <c r="N114" s="17"/>
      <c r="O114" s="17"/>
      <c r="P114" s="17"/>
      <c r="Q114" s="17"/>
      <c r="R114" s="17"/>
      <c r="S114" s="17"/>
      <c r="T114" s="17"/>
      <c r="U114" s="17"/>
      <c r="V114" s="17"/>
      <c r="W114" s="17"/>
      <c r="X114" s="17"/>
      <c r="Y114" s="17"/>
      <c r="Z114" s="17"/>
    </row>
    <row r="115" spans="1:26" ht="15.75" customHeight="1">
      <c r="A115" s="44" t="s">
        <v>375</v>
      </c>
      <c r="B115" s="37" t="s">
        <v>376</v>
      </c>
      <c r="C115" s="37" t="s">
        <v>377</v>
      </c>
      <c r="D115" s="27">
        <v>1</v>
      </c>
      <c r="E115" s="27" t="s">
        <v>112</v>
      </c>
      <c r="F115" s="27">
        <v>40</v>
      </c>
      <c r="G115" s="38"/>
      <c r="H115" s="38">
        <f t="shared" si="4"/>
        <v>0</v>
      </c>
      <c r="I115" s="27"/>
      <c r="J115" s="17"/>
      <c r="K115" s="17"/>
      <c r="L115" s="17"/>
      <c r="M115" s="17"/>
      <c r="N115" s="17"/>
      <c r="O115" s="17"/>
      <c r="P115" s="17"/>
      <c r="Q115" s="17"/>
      <c r="R115" s="17"/>
      <c r="S115" s="17"/>
      <c r="T115" s="17"/>
      <c r="U115" s="17"/>
      <c r="V115" s="17"/>
      <c r="W115" s="17"/>
      <c r="X115" s="17"/>
      <c r="Y115" s="17"/>
      <c r="Z115" s="17"/>
    </row>
    <row r="116" spans="1:26" ht="15.75" customHeight="1">
      <c r="A116" s="44" t="s">
        <v>378</v>
      </c>
      <c r="B116" s="37" t="s">
        <v>379</v>
      </c>
      <c r="C116" s="37" t="s">
        <v>380</v>
      </c>
      <c r="D116" s="27">
        <v>1</v>
      </c>
      <c r="E116" s="27" t="s">
        <v>381</v>
      </c>
      <c r="F116" s="27">
        <v>4</v>
      </c>
      <c r="G116" s="38"/>
      <c r="H116" s="38">
        <f t="shared" si="4"/>
        <v>0</v>
      </c>
      <c r="I116" s="27"/>
      <c r="J116" s="17"/>
      <c r="K116" s="17"/>
      <c r="L116" s="17"/>
      <c r="M116" s="17"/>
      <c r="N116" s="17"/>
      <c r="O116" s="17"/>
      <c r="P116" s="17"/>
      <c r="Q116" s="17"/>
      <c r="R116" s="17"/>
      <c r="S116" s="17"/>
      <c r="T116" s="17"/>
      <c r="U116" s="17"/>
      <c r="V116" s="17"/>
      <c r="W116" s="17"/>
      <c r="X116" s="17"/>
      <c r="Y116" s="17"/>
      <c r="Z116" s="17"/>
    </row>
    <row r="117" spans="1:26" ht="15.75" customHeight="1">
      <c r="A117" s="44">
        <v>37316</v>
      </c>
      <c r="B117" s="37" t="s">
        <v>379</v>
      </c>
      <c r="C117" s="37" t="s">
        <v>382</v>
      </c>
      <c r="D117" s="27">
        <v>1</v>
      </c>
      <c r="E117" s="27" t="s">
        <v>381</v>
      </c>
      <c r="F117" s="27">
        <v>4</v>
      </c>
      <c r="G117" s="38"/>
      <c r="H117" s="38">
        <f t="shared" si="4"/>
        <v>0</v>
      </c>
      <c r="I117" s="27"/>
      <c r="J117" s="17"/>
      <c r="K117" s="17"/>
      <c r="L117" s="17"/>
      <c r="M117" s="17"/>
      <c r="N117" s="17"/>
      <c r="O117" s="17"/>
      <c r="P117" s="17"/>
      <c r="Q117" s="17"/>
      <c r="R117" s="17"/>
      <c r="S117" s="17"/>
      <c r="T117" s="17"/>
      <c r="U117" s="17"/>
      <c r="V117" s="17"/>
      <c r="W117" s="17"/>
      <c r="X117" s="17"/>
      <c r="Y117" s="17"/>
      <c r="Z117" s="17"/>
    </row>
    <row r="118" spans="1:26" ht="15.75" customHeight="1">
      <c r="A118" s="44">
        <v>37681</v>
      </c>
      <c r="B118" s="37" t="s">
        <v>379</v>
      </c>
      <c r="C118" s="37" t="s">
        <v>383</v>
      </c>
      <c r="D118" s="27">
        <v>1</v>
      </c>
      <c r="E118" s="27" t="s">
        <v>381</v>
      </c>
      <c r="F118" s="27">
        <v>4</v>
      </c>
      <c r="G118" s="38"/>
      <c r="H118" s="38">
        <f t="shared" si="4"/>
        <v>0</v>
      </c>
      <c r="I118" s="27"/>
      <c r="J118" s="17"/>
      <c r="K118" s="17"/>
      <c r="L118" s="17"/>
      <c r="M118" s="17"/>
      <c r="N118" s="17"/>
      <c r="O118" s="17"/>
      <c r="P118" s="17"/>
      <c r="Q118" s="17"/>
      <c r="R118" s="17"/>
      <c r="S118" s="17"/>
      <c r="T118" s="17"/>
      <c r="U118" s="17"/>
      <c r="V118" s="17"/>
      <c r="W118" s="17"/>
      <c r="X118" s="17"/>
      <c r="Y118" s="17"/>
      <c r="Z118" s="17"/>
    </row>
    <row r="119" spans="1:26" ht="15.75" customHeight="1">
      <c r="A119" s="44">
        <v>38047</v>
      </c>
      <c r="B119" s="37" t="s">
        <v>384</v>
      </c>
      <c r="C119" s="37" t="s">
        <v>385</v>
      </c>
      <c r="D119" s="27">
        <v>1</v>
      </c>
      <c r="E119" s="27" t="s">
        <v>381</v>
      </c>
      <c r="F119" s="27">
        <v>4</v>
      </c>
      <c r="G119" s="38"/>
      <c r="H119" s="38">
        <f t="shared" si="4"/>
        <v>0</v>
      </c>
      <c r="I119" s="27"/>
      <c r="J119" s="17"/>
      <c r="K119" s="17"/>
      <c r="L119" s="17"/>
      <c r="M119" s="17"/>
      <c r="N119" s="17"/>
      <c r="O119" s="17"/>
      <c r="P119" s="17"/>
      <c r="Q119" s="17"/>
      <c r="R119" s="17"/>
      <c r="S119" s="17"/>
      <c r="T119" s="17"/>
      <c r="U119" s="17"/>
      <c r="V119" s="17"/>
      <c r="W119" s="17"/>
      <c r="X119" s="17"/>
      <c r="Y119" s="17"/>
      <c r="Z119" s="17"/>
    </row>
    <row r="120" spans="1:26" ht="15.75" customHeight="1">
      <c r="A120" s="44">
        <v>38412</v>
      </c>
      <c r="B120" s="37" t="s">
        <v>384</v>
      </c>
      <c r="C120" s="37" t="s">
        <v>386</v>
      </c>
      <c r="D120" s="27">
        <v>1</v>
      </c>
      <c r="E120" s="27" t="s">
        <v>381</v>
      </c>
      <c r="F120" s="27">
        <v>4</v>
      </c>
      <c r="G120" s="38"/>
      <c r="H120" s="38">
        <f t="shared" si="4"/>
        <v>0</v>
      </c>
      <c r="I120" s="27"/>
      <c r="J120" s="17"/>
      <c r="K120" s="17"/>
      <c r="L120" s="17"/>
      <c r="M120" s="17"/>
      <c r="N120" s="17"/>
      <c r="O120" s="17"/>
      <c r="P120" s="17"/>
      <c r="Q120" s="17"/>
      <c r="R120" s="17"/>
      <c r="S120" s="17"/>
      <c r="T120" s="17"/>
      <c r="U120" s="17"/>
      <c r="V120" s="17"/>
      <c r="W120" s="17"/>
      <c r="X120" s="17"/>
      <c r="Y120" s="17"/>
      <c r="Z120" s="17"/>
    </row>
    <row r="121" spans="1:26" ht="15.75" customHeight="1">
      <c r="A121" s="44">
        <v>38777</v>
      </c>
      <c r="B121" s="37" t="s">
        <v>384</v>
      </c>
      <c r="C121" s="37" t="s">
        <v>387</v>
      </c>
      <c r="D121" s="27">
        <v>1</v>
      </c>
      <c r="E121" s="27" t="s">
        <v>381</v>
      </c>
      <c r="F121" s="27">
        <v>4</v>
      </c>
      <c r="G121" s="38"/>
      <c r="H121" s="38">
        <f t="shared" si="4"/>
        <v>0</v>
      </c>
      <c r="I121" s="27"/>
      <c r="J121" s="17"/>
      <c r="K121" s="17"/>
      <c r="L121" s="17"/>
      <c r="M121" s="17"/>
      <c r="N121" s="17"/>
      <c r="O121" s="17"/>
      <c r="P121" s="17"/>
      <c r="Q121" s="17"/>
      <c r="R121" s="17"/>
      <c r="S121" s="17"/>
      <c r="T121" s="17"/>
      <c r="U121" s="17"/>
      <c r="V121" s="17"/>
      <c r="W121" s="17"/>
      <c r="X121" s="17"/>
      <c r="Y121" s="17"/>
      <c r="Z121" s="17"/>
    </row>
    <row r="122" spans="1:26" ht="15.75" customHeight="1">
      <c r="A122" s="44">
        <v>39142</v>
      </c>
      <c r="B122" s="37" t="s">
        <v>388</v>
      </c>
      <c r="C122" s="37" t="s">
        <v>389</v>
      </c>
      <c r="D122" s="27">
        <v>1</v>
      </c>
      <c r="E122" s="27" t="s">
        <v>381</v>
      </c>
      <c r="F122" s="27">
        <v>2</v>
      </c>
      <c r="G122" s="38"/>
      <c r="H122" s="38">
        <f t="shared" si="4"/>
        <v>0</v>
      </c>
      <c r="I122" s="27"/>
      <c r="J122" s="17"/>
      <c r="K122" s="17"/>
      <c r="L122" s="17"/>
      <c r="M122" s="17"/>
      <c r="N122" s="17"/>
      <c r="O122" s="17"/>
      <c r="P122" s="17"/>
      <c r="Q122" s="17"/>
      <c r="R122" s="17"/>
      <c r="S122" s="17"/>
      <c r="T122" s="17"/>
      <c r="U122" s="17"/>
      <c r="V122" s="17"/>
      <c r="W122" s="17"/>
      <c r="X122" s="17"/>
      <c r="Y122" s="17"/>
      <c r="Z122" s="17"/>
    </row>
    <row r="123" spans="1:26" ht="15.75" customHeight="1">
      <c r="A123" s="44">
        <v>39508</v>
      </c>
      <c r="B123" s="37" t="s">
        <v>388</v>
      </c>
      <c r="C123" s="37" t="s">
        <v>390</v>
      </c>
      <c r="D123" s="27">
        <v>1</v>
      </c>
      <c r="E123" s="27" t="s">
        <v>381</v>
      </c>
      <c r="F123" s="27">
        <v>2</v>
      </c>
      <c r="G123" s="38"/>
      <c r="H123" s="38">
        <f t="shared" si="4"/>
        <v>0</v>
      </c>
      <c r="I123" s="27"/>
      <c r="J123" s="17"/>
      <c r="K123" s="17"/>
      <c r="L123" s="17"/>
      <c r="M123" s="17"/>
      <c r="N123" s="17"/>
      <c r="O123" s="17"/>
      <c r="P123" s="17"/>
      <c r="Q123" s="17"/>
      <c r="R123" s="17"/>
      <c r="S123" s="17"/>
      <c r="T123" s="17"/>
      <c r="U123" s="17"/>
      <c r="V123" s="17"/>
      <c r="W123" s="17"/>
      <c r="X123" s="17"/>
      <c r="Y123" s="17"/>
      <c r="Z123" s="17"/>
    </row>
    <row r="124" spans="1:26" ht="15.75" customHeight="1">
      <c r="A124" s="44">
        <v>39873</v>
      </c>
      <c r="B124" s="37" t="s">
        <v>388</v>
      </c>
      <c r="C124" s="37" t="s">
        <v>391</v>
      </c>
      <c r="D124" s="27">
        <v>1</v>
      </c>
      <c r="E124" s="27" t="s">
        <v>381</v>
      </c>
      <c r="F124" s="27">
        <v>2</v>
      </c>
      <c r="G124" s="38"/>
      <c r="H124" s="38">
        <f t="shared" si="4"/>
        <v>0</v>
      </c>
      <c r="I124" s="27"/>
      <c r="J124" s="17"/>
      <c r="K124" s="17"/>
      <c r="L124" s="17"/>
      <c r="M124" s="17"/>
      <c r="N124" s="17"/>
      <c r="O124" s="17"/>
      <c r="P124" s="17"/>
      <c r="Q124" s="17"/>
      <c r="R124" s="17"/>
      <c r="S124" s="17"/>
      <c r="T124" s="17"/>
      <c r="U124" s="17"/>
      <c r="V124" s="17"/>
      <c r="W124" s="17"/>
      <c r="X124" s="17"/>
      <c r="Y124" s="17"/>
      <c r="Z124" s="17"/>
    </row>
    <row r="125" spans="1:26" ht="15.75" customHeight="1">
      <c r="A125" s="44">
        <v>40238</v>
      </c>
      <c r="B125" s="37" t="s">
        <v>392</v>
      </c>
      <c r="C125" s="37" t="s">
        <v>393</v>
      </c>
      <c r="D125" s="27">
        <v>1</v>
      </c>
      <c r="E125" s="27" t="s">
        <v>381</v>
      </c>
      <c r="F125" s="27">
        <v>2</v>
      </c>
      <c r="G125" s="38"/>
      <c r="H125" s="38">
        <f t="shared" si="4"/>
        <v>0</v>
      </c>
      <c r="I125" s="27"/>
      <c r="J125" s="17"/>
      <c r="K125" s="17"/>
      <c r="L125" s="17"/>
      <c r="M125" s="17"/>
      <c r="N125" s="17"/>
      <c r="O125" s="17"/>
      <c r="P125" s="17"/>
      <c r="Q125" s="17"/>
      <c r="R125" s="17"/>
      <c r="S125" s="17"/>
      <c r="T125" s="17"/>
      <c r="U125" s="17"/>
      <c r="V125" s="17"/>
      <c r="W125" s="17"/>
      <c r="X125" s="17"/>
      <c r="Y125" s="17"/>
      <c r="Z125" s="17"/>
    </row>
    <row r="126" spans="1:26" ht="15.75" customHeight="1">
      <c r="A126" s="44">
        <v>40603</v>
      </c>
      <c r="B126" s="37" t="s">
        <v>392</v>
      </c>
      <c r="C126" s="37" t="s">
        <v>394</v>
      </c>
      <c r="D126" s="27">
        <v>1</v>
      </c>
      <c r="E126" s="27" t="s">
        <v>381</v>
      </c>
      <c r="F126" s="27">
        <v>2</v>
      </c>
      <c r="G126" s="38"/>
      <c r="H126" s="38">
        <f t="shared" si="4"/>
        <v>0</v>
      </c>
      <c r="I126" s="27"/>
      <c r="J126" s="17"/>
      <c r="K126" s="17"/>
      <c r="L126" s="17"/>
      <c r="M126" s="17"/>
      <c r="N126" s="17"/>
      <c r="O126" s="17"/>
      <c r="P126" s="17"/>
      <c r="Q126" s="17"/>
      <c r="R126" s="17"/>
      <c r="S126" s="17"/>
      <c r="T126" s="17"/>
      <c r="U126" s="17"/>
      <c r="V126" s="17"/>
      <c r="W126" s="17"/>
      <c r="X126" s="17"/>
      <c r="Y126" s="17"/>
      <c r="Z126" s="17"/>
    </row>
    <row r="127" spans="1:26" ht="15.75" customHeight="1">
      <c r="A127" s="44">
        <v>40969</v>
      </c>
      <c r="B127" s="37" t="s">
        <v>392</v>
      </c>
      <c r="C127" s="37" t="s">
        <v>395</v>
      </c>
      <c r="D127" s="27">
        <v>1</v>
      </c>
      <c r="E127" s="27" t="s">
        <v>381</v>
      </c>
      <c r="F127" s="27">
        <v>2</v>
      </c>
      <c r="G127" s="38"/>
      <c r="H127" s="38">
        <f t="shared" si="4"/>
        <v>0</v>
      </c>
      <c r="I127" s="27"/>
      <c r="J127" s="17"/>
      <c r="K127" s="17"/>
      <c r="L127" s="17"/>
      <c r="M127" s="17"/>
      <c r="N127" s="17"/>
      <c r="O127" s="17"/>
      <c r="P127" s="17"/>
      <c r="Q127" s="17"/>
      <c r="R127" s="17"/>
      <c r="S127" s="17"/>
      <c r="T127" s="17"/>
      <c r="U127" s="17"/>
      <c r="V127" s="17"/>
      <c r="W127" s="17"/>
      <c r="X127" s="17"/>
      <c r="Y127" s="17"/>
      <c r="Z127" s="17"/>
    </row>
    <row r="128" spans="1:26" ht="15.75" customHeight="1">
      <c r="A128" s="44">
        <v>41334</v>
      </c>
      <c r="B128" s="37" t="s">
        <v>396</v>
      </c>
      <c r="C128" s="37" t="s">
        <v>397</v>
      </c>
      <c r="D128" s="27">
        <v>1</v>
      </c>
      <c r="E128" s="27" t="s">
        <v>381</v>
      </c>
      <c r="F128" s="27">
        <v>2</v>
      </c>
      <c r="G128" s="38"/>
      <c r="H128" s="38">
        <f t="shared" si="4"/>
        <v>0</v>
      </c>
      <c r="I128" s="27"/>
      <c r="J128" s="17"/>
      <c r="K128" s="17"/>
      <c r="L128" s="17"/>
      <c r="M128" s="17"/>
      <c r="N128" s="17"/>
      <c r="O128" s="17"/>
      <c r="P128" s="17"/>
      <c r="Q128" s="17"/>
      <c r="R128" s="17"/>
      <c r="S128" s="17"/>
      <c r="T128" s="17"/>
      <c r="U128" s="17"/>
      <c r="V128" s="17"/>
      <c r="W128" s="17"/>
      <c r="X128" s="17"/>
      <c r="Y128" s="17"/>
      <c r="Z128" s="17"/>
    </row>
    <row r="129" spans="1:26" ht="15.75" customHeight="1">
      <c r="A129" s="44">
        <v>41699</v>
      </c>
      <c r="B129" s="37" t="s">
        <v>396</v>
      </c>
      <c r="C129" s="37" t="s">
        <v>398</v>
      </c>
      <c r="D129" s="27">
        <v>1</v>
      </c>
      <c r="E129" s="27" t="s">
        <v>381</v>
      </c>
      <c r="F129" s="27">
        <v>2</v>
      </c>
      <c r="G129" s="38"/>
      <c r="H129" s="38">
        <f t="shared" si="4"/>
        <v>0</v>
      </c>
      <c r="I129" s="27"/>
      <c r="J129" s="17"/>
      <c r="K129" s="17"/>
      <c r="L129" s="17"/>
      <c r="M129" s="17"/>
      <c r="N129" s="17"/>
      <c r="O129" s="17"/>
      <c r="P129" s="17"/>
      <c r="Q129" s="17"/>
      <c r="R129" s="17"/>
      <c r="S129" s="17"/>
      <c r="T129" s="17"/>
      <c r="U129" s="17"/>
      <c r="V129" s="17"/>
      <c r="W129" s="17"/>
      <c r="X129" s="17"/>
      <c r="Y129" s="17"/>
      <c r="Z129" s="17"/>
    </row>
    <row r="130" spans="1:26" ht="15.75" customHeight="1">
      <c r="A130" s="44">
        <v>42064</v>
      </c>
      <c r="B130" s="37" t="s">
        <v>396</v>
      </c>
      <c r="C130" s="37" t="s">
        <v>399</v>
      </c>
      <c r="D130" s="27">
        <v>1</v>
      </c>
      <c r="E130" s="27" t="s">
        <v>381</v>
      </c>
      <c r="F130" s="27">
        <v>2</v>
      </c>
      <c r="G130" s="38"/>
      <c r="H130" s="38">
        <f t="shared" si="4"/>
        <v>0</v>
      </c>
      <c r="I130" s="27"/>
      <c r="J130" s="17"/>
      <c r="K130" s="17"/>
      <c r="L130" s="17"/>
      <c r="M130" s="17"/>
      <c r="N130" s="17"/>
      <c r="O130" s="17"/>
      <c r="P130" s="17"/>
      <c r="Q130" s="17"/>
      <c r="R130" s="17"/>
      <c r="S130" s="17"/>
      <c r="T130" s="17"/>
      <c r="U130" s="17"/>
      <c r="V130" s="17"/>
      <c r="W130" s="17"/>
      <c r="X130" s="17"/>
      <c r="Y130" s="17"/>
      <c r="Z130" s="17"/>
    </row>
    <row r="131" spans="1:26" ht="15.75" customHeight="1">
      <c r="A131" s="44">
        <v>42430</v>
      </c>
      <c r="B131" s="37" t="s">
        <v>400</v>
      </c>
      <c r="C131" s="37" t="s">
        <v>401</v>
      </c>
      <c r="D131" s="27">
        <v>1</v>
      </c>
      <c r="E131" s="27" t="s">
        <v>112</v>
      </c>
      <c r="F131" s="27">
        <v>4</v>
      </c>
      <c r="G131" s="38"/>
      <c r="H131" s="38">
        <f t="shared" si="4"/>
        <v>0</v>
      </c>
      <c r="I131" s="43"/>
      <c r="J131" s="17"/>
      <c r="K131" s="17"/>
      <c r="L131" s="17"/>
      <c r="M131" s="17"/>
      <c r="N131" s="17"/>
      <c r="O131" s="17"/>
      <c r="P131" s="17"/>
      <c r="Q131" s="17"/>
      <c r="R131" s="17"/>
      <c r="S131" s="17"/>
      <c r="T131" s="17"/>
      <c r="U131" s="17"/>
      <c r="V131" s="17"/>
      <c r="W131" s="17"/>
      <c r="X131" s="17"/>
      <c r="Y131" s="17"/>
      <c r="Z131" s="17"/>
    </row>
    <row r="132" spans="1:26" ht="15.75" customHeight="1">
      <c r="A132" s="44">
        <v>42795</v>
      </c>
      <c r="B132" s="37" t="s">
        <v>402</v>
      </c>
      <c r="C132" s="37" t="s">
        <v>403</v>
      </c>
      <c r="D132" s="27">
        <v>1</v>
      </c>
      <c r="E132" s="27" t="s">
        <v>112</v>
      </c>
      <c r="F132" s="27">
        <v>8</v>
      </c>
      <c r="G132" s="38"/>
      <c r="H132" s="38">
        <f t="shared" si="4"/>
        <v>0</v>
      </c>
      <c r="I132" s="43"/>
      <c r="J132" s="17"/>
      <c r="K132" s="17"/>
      <c r="L132" s="17"/>
      <c r="M132" s="17"/>
      <c r="N132" s="17"/>
      <c r="O132" s="17"/>
      <c r="P132" s="17"/>
      <c r="Q132" s="17"/>
      <c r="R132" s="17"/>
      <c r="S132" s="17"/>
      <c r="T132" s="17"/>
      <c r="U132" s="17"/>
      <c r="V132" s="17"/>
      <c r="W132" s="17"/>
      <c r="X132" s="17"/>
      <c r="Y132" s="17"/>
      <c r="Z132" s="17"/>
    </row>
    <row r="133" spans="1:26" ht="15.75" customHeight="1">
      <c r="A133" s="44">
        <v>43160</v>
      </c>
      <c r="B133" s="37" t="s">
        <v>404</v>
      </c>
      <c r="C133" s="37" t="s">
        <v>405</v>
      </c>
      <c r="D133" s="27">
        <v>1</v>
      </c>
      <c r="E133" s="27" t="s">
        <v>112</v>
      </c>
      <c r="F133" s="27">
        <v>6</v>
      </c>
      <c r="G133" s="38"/>
      <c r="H133" s="38">
        <f t="shared" si="4"/>
        <v>0</v>
      </c>
      <c r="I133" s="43"/>
      <c r="J133" s="17"/>
      <c r="K133" s="17"/>
      <c r="L133" s="17"/>
      <c r="M133" s="17"/>
      <c r="N133" s="17"/>
      <c r="O133" s="17"/>
      <c r="P133" s="17"/>
      <c r="Q133" s="17"/>
      <c r="R133" s="17"/>
      <c r="S133" s="17"/>
      <c r="T133" s="17"/>
      <c r="U133" s="17"/>
      <c r="V133" s="17"/>
      <c r="W133" s="17"/>
      <c r="X133" s="17"/>
      <c r="Y133" s="17"/>
      <c r="Z133" s="17"/>
    </row>
    <row r="134" spans="1:26" ht="15.75" customHeight="1">
      <c r="A134" s="44">
        <v>43525</v>
      </c>
      <c r="B134" s="37" t="s">
        <v>406</v>
      </c>
      <c r="C134" s="37" t="s">
        <v>407</v>
      </c>
      <c r="D134" s="27">
        <v>1</v>
      </c>
      <c r="E134" s="27" t="s">
        <v>112</v>
      </c>
      <c r="F134" s="27">
        <v>19</v>
      </c>
      <c r="G134" s="38"/>
      <c r="H134" s="38">
        <f t="shared" si="4"/>
        <v>0</v>
      </c>
      <c r="I134" s="43"/>
      <c r="J134" s="17"/>
      <c r="K134" s="17"/>
      <c r="L134" s="17"/>
      <c r="M134" s="17"/>
      <c r="N134" s="17"/>
      <c r="O134" s="17"/>
      <c r="P134" s="17"/>
      <c r="Q134" s="17"/>
      <c r="R134" s="17"/>
      <c r="S134" s="17"/>
      <c r="T134" s="17"/>
      <c r="U134" s="17"/>
      <c r="V134" s="17"/>
      <c r="W134" s="17"/>
      <c r="X134" s="17"/>
      <c r="Y134" s="17"/>
      <c r="Z134" s="17"/>
    </row>
    <row r="135" spans="1:26" ht="15.75" customHeight="1">
      <c r="A135" s="44">
        <v>43891</v>
      </c>
      <c r="B135" s="37" t="s">
        <v>408</v>
      </c>
      <c r="C135" s="37" t="s">
        <v>409</v>
      </c>
      <c r="D135" s="27">
        <v>1</v>
      </c>
      <c r="E135" s="27" t="s">
        <v>112</v>
      </c>
      <c r="F135" s="27">
        <v>2</v>
      </c>
      <c r="G135" s="38"/>
      <c r="H135" s="38">
        <f t="shared" si="4"/>
        <v>0</v>
      </c>
      <c r="I135" s="43"/>
      <c r="J135" s="17"/>
      <c r="K135" s="17"/>
      <c r="L135" s="17"/>
      <c r="M135" s="17"/>
      <c r="N135" s="17"/>
      <c r="O135" s="17"/>
      <c r="P135" s="17"/>
      <c r="Q135" s="17"/>
      <c r="R135" s="17"/>
      <c r="S135" s="17"/>
      <c r="T135" s="17"/>
      <c r="U135" s="17"/>
      <c r="V135" s="17"/>
      <c r="W135" s="17"/>
      <c r="X135" s="17"/>
      <c r="Y135" s="17"/>
      <c r="Z135" s="17"/>
    </row>
    <row r="136" spans="1:26" ht="15.75" customHeight="1">
      <c r="A136" s="44">
        <v>44256</v>
      </c>
      <c r="B136" s="37" t="s">
        <v>410</v>
      </c>
      <c r="C136" s="37" t="s">
        <v>411</v>
      </c>
      <c r="D136" s="27">
        <v>1</v>
      </c>
      <c r="E136" s="27" t="s">
        <v>112</v>
      </c>
      <c r="F136" s="27">
        <v>1</v>
      </c>
      <c r="G136" s="38"/>
      <c r="H136" s="38">
        <f t="shared" si="4"/>
        <v>0</v>
      </c>
      <c r="I136" s="43"/>
      <c r="J136" s="17"/>
      <c r="K136" s="17"/>
      <c r="L136" s="17"/>
      <c r="M136" s="17"/>
      <c r="N136" s="17"/>
      <c r="O136" s="17"/>
      <c r="P136" s="17"/>
      <c r="Q136" s="17"/>
      <c r="R136" s="17"/>
      <c r="S136" s="17"/>
      <c r="T136" s="17"/>
      <c r="U136" s="17"/>
      <c r="V136" s="17"/>
      <c r="W136" s="17"/>
      <c r="X136" s="17"/>
      <c r="Y136" s="17"/>
      <c r="Z136" s="17"/>
    </row>
    <row r="137" spans="1:26" ht="15.75" customHeight="1">
      <c r="A137" s="44">
        <v>44621</v>
      </c>
      <c r="B137" s="37" t="s">
        <v>412</v>
      </c>
      <c r="C137" s="37" t="s">
        <v>413</v>
      </c>
      <c r="D137" s="27">
        <v>1</v>
      </c>
      <c r="E137" s="27" t="s">
        <v>112</v>
      </c>
      <c r="F137" s="27">
        <v>1</v>
      </c>
      <c r="G137" s="38"/>
      <c r="H137" s="38">
        <f t="shared" si="4"/>
        <v>0</v>
      </c>
      <c r="I137" s="43"/>
      <c r="J137" s="17"/>
      <c r="K137" s="17"/>
      <c r="L137" s="17"/>
      <c r="M137" s="17"/>
      <c r="N137" s="17"/>
      <c r="O137" s="17"/>
      <c r="P137" s="17"/>
      <c r="Q137" s="17"/>
      <c r="R137" s="17"/>
      <c r="S137" s="17"/>
      <c r="T137" s="17"/>
      <c r="U137" s="17"/>
      <c r="V137" s="17"/>
      <c r="W137" s="17"/>
      <c r="X137" s="17"/>
      <c r="Y137" s="17"/>
      <c r="Z137" s="17"/>
    </row>
    <row r="138" spans="1:26" ht="15.75" customHeight="1">
      <c r="A138" s="44">
        <v>44986</v>
      </c>
      <c r="B138" s="37" t="s">
        <v>414</v>
      </c>
      <c r="C138" s="37" t="s">
        <v>415</v>
      </c>
      <c r="D138" s="27">
        <v>1</v>
      </c>
      <c r="E138" s="27" t="s">
        <v>112</v>
      </c>
      <c r="F138" s="27">
        <v>2</v>
      </c>
      <c r="G138" s="38"/>
      <c r="H138" s="38">
        <f t="shared" si="4"/>
        <v>0</v>
      </c>
      <c r="I138" s="43"/>
      <c r="J138" s="17"/>
      <c r="K138" s="17"/>
      <c r="L138" s="17"/>
      <c r="M138" s="17"/>
      <c r="N138" s="17"/>
      <c r="O138" s="17"/>
      <c r="P138" s="17"/>
      <c r="Q138" s="17"/>
      <c r="R138" s="17"/>
      <c r="S138" s="17"/>
      <c r="T138" s="17"/>
      <c r="U138" s="17"/>
      <c r="V138" s="17"/>
      <c r="W138" s="17"/>
      <c r="X138" s="17"/>
      <c r="Y138" s="17"/>
      <c r="Z138" s="17"/>
    </row>
    <row r="139" spans="1:26" ht="15.75" customHeight="1">
      <c r="A139" s="44">
        <v>45352</v>
      </c>
      <c r="B139" s="37" t="s">
        <v>416</v>
      </c>
      <c r="C139" s="37" t="s">
        <v>417</v>
      </c>
      <c r="D139" s="27">
        <v>1</v>
      </c>
      <c r="E139" s="27" t="s">
        <v>112</v>
      </c>
      <c r="F139" s="27">
        <v>80</v>
      </c>
      <c r="G139" s="38"/>
      <c r="H139" s="38">
        <f t="shared" si="4"/>
        <v>0</v>
      </c>
      <c r="I139" s="27"/>
      <c r="J139" s="17"/>
      <c r="K139" s="17"/>
      <c r="L139" s="17"/>
      <c r="M139" s="17"/>
      <c r="N139" s="17"/>
      <c r="O139" s="17"/>
      <c r="P139" s="17"/>
      <c r="Q139" s="17"/>
      <c r="R139" s="17"/>
      <c r="S139" s="17"/>
      <c r="T139" s="17"/>
      <c r="U139" s="17"/>
      <c r="V139" s="17"/>
      <c r="W139" s="17"/>
      <c r="X139" s="17"/>
      <c r="Y139" s="17"/>
      <c r="Z139" s="17"/>
    </row>
    <row r="140" spans="1:26" ht="15.75" customHeight="1">
      <c r="A140" s="44">
        <v>45717</v>
      </c>
      <c r="B140" s="37" t="s">
        <v>418</v>
      </c>
      <c r="C140" s="37" t="s">
        <v>419</v>
      </c>
      <c r="D140" s="27">
        <v>1</v>
      </c>
      <c r="E140" s="27" t="s">
        <v>112</v>
      </c>
      <c r="F140" s="27">
        <v>100</v>
      </c>
      <c r="G140" s="38"/>
      <c r="H140" s="38">
        <f t="shared" si="4"/>
        <v>0</v>
      </c>
      <c r="I140" s="27"/>
      <c r="J140" s="17"/>
      <c r="K140" s="17"/>
      <c r="L140" s="17"/>
      <c r="M140" s="17"/>
      <c r="N140" s="17"/>
      <c r="O140" s="17"/>
      <c r="P140" s="17"/>
      <c r="Q140" s="17"/>
      <c r="R140" s="17"/>
      <c r="S140" s="17"/>
      <c r="T140" s="17"/>
      <c r="U140" s="17"/>
      <c r="V140" s="17"/>
      <c r="W140" s="17"/>
      <c r="X140" s="17"/>
      <c r="Y140" s="17"/>
      <c r="Z140" s="17"/>
    </row>
    <row r="141" spans="1:26" ht="15.75" customHeight="1">
      <c r="A141" s="44">
        <v>46082</v>
      </c>
      <c r="B141" s="37" t="s">
        <v>418</v>
      </c>
      <c r="C141" s="37" t="s">
        <v>420</v>
      </c>
      <c r="D141" s="27">
        <v>1</v>
      </c>
      <c r="E141" s="27" t="s">
        <v>112</v>
      </c>
      <c r="F141" s="27">
        <v>100</v>
      </c>
      <c r="G141" s="38"/>
      <c r="H141" s="38">
        <f t="shared" si="4"/>
        <v>0</v>
      </c>
      <c r="I141" s="27"/>
      <c r="J141" s="17"/>
      <c r="K141" s="17"/>
      <c r="L141" s="17"/>
      <c r="M141" s="17"/>
      <c r="N141" s="17"/>
      <c r="O141" s="17"/>
      <c r="P141" s="17"/>
      <c r="Q141" s="17"/>
      <c r="R141" s="17"/>
      <c r="S141" s="17"/>
      <c r="T141" s="17"/>
      <c r="U141" s="17"/>
      <c r="V141" s="17"/>
      <c r="W141" s="17"/>
      <c r="X141" s="17"/>
      <c r="Y141" s="17"/>
      <c r="Z141" s="17"/>
    </row>
    <row r="142" spans="1:26" ht="15.75" customHeight="1">
      <c r="A142" s="44">
        <v>46447</v>
      </c>
      <c r="B142" s="37" t="s">
        <v>421</v>
      </c>
      <c r="C142" s="37" t="s">
        <v>422</v>
      </c>
      <c r="D142" s="27">
        <v>1</v>
      </c>
      <c r="E142" s="27" t="s">
        <v>112</v>
      </c>
      <c r="F142" s="27">
        <v>120</v>
      </c>
      <c r="G142" s="38"/>
      <c r="H142" s="38">
        <f t="shared" si="4"/>
        <v>0</v>
      </c>
      <c r="I142" s="27"/>
      <c r="J142" s="17"/>
      <c r="K142" s="17"/>
      <c r="L142" s="17"/>
      <c r="M142" s="17"/>
      <c r="N142" s="17"/>
      <c r="O142" s="17"/>
      <c r="P142" s="17"/>
      <c r="Q142" s="17"/>
      <c r="R142" s="17"/>
      <c r="S142" s="17"/>
      <c r="T142" s="17"/>
      <c r="U142" s="17"/>
      <c r="V142" s="17"/>
      <c r="W142" s="17"/>
      <c r="X142" s="17"/>
      <c r="Y142" s="17"/>
      <c r="Z142" s="17"/>
    </row>
    <row r="143" spans="1:26" ht="15.75" customHeight="1">
      <c r="A143" s="44">
        <v>46813</v>
      </c>
      <c r="B143" s="37" t="s">
        <v>423</v>
      </c>
      <c r="C143" s="37" t="s">
        <v>424</v>
      </c>
      <c r="D143" s="27">
        <v>1</v>
      </c>
      <c r="E143" s="27" t="s">
        <v>112</v>
      </c>
      <c r="F143" s="27">
        <v>100</v>
      </c>
      <c r="G143" s="38"/>
      <c r="H143" s="38">
        <f t="shared" si="4"/>
        <v>0</v>
      </c>
      <c r="I143" s="27"/>
      <c r="J143" s="17"/>
      <c r="K143" s="17"/>
      <c r="L143" s="17"/>
      <c r="M143" s="17"/>
      <c r="N143" s="17"/>
      <c r="O143" s="17"/>
      <c r="P143" s="17"/>
      <c r="Q143" s="17"/>
      <c r="R143" s="17"/>
      <c r="S143" s="17"/>
      <c r="T143" s="17"/>
      <c r="U143" s="17"/>
      <c r="V143" s="17"/>
      <c r="W143" s="17"/>
      <c r="X143" s="17"/>
      <c r="Y143" s="17"/>
      <c r="Z143" s="17"/>
    </row>
    <row r="144" spans="1:26" ht="15.75" customHeight="1">
      <c r="A144" s="44">
        <v>47178</v>
      </c>
      <c r="B144" s="37" t="s">
        <v>425</v>
      </c>
      <c r="C144" s="37" t="s">
        <v>426</v>
      </c>
      <c r="D144" s="27">
        <v>1</v>
      </c>
      <c r="E144" s="27" t="s">
        <v>112</v>
      </c>
      <c r="F144" s="27">
        <v>36</v>
      </c>
      <c r="G144" s="38"/>
      <c r="H144" s="38">
        <f t="shared" si="4"/>
        <v>0</v>
      </c>
      <c r="I144" s="27"/>
      <c r="J144" s="17"/>
      <c r="K144" s="17"/>
      <c r="L144" s="17"/>
      <c r="M144" s="17"/>
      <c r="N144" s="17"/>
      <c r="O144" s="17"/>
      <c r="P144" s="17"/>
      <c r="Q144" s="17"/>
      <c r="R144" s="17"/>
      <c r="S144" s="17"/>
      <c r="T144" s="17"/>
      <c r="U144" s="17"/>
      <c r="V144" s="17"/>
      <c r="W144" s="17"/>
      <c r="X144" s="17"/>
      <c r="Y144" s="17"/>
      <c r="Z144" s="17"/>
    </row>
    <row r="145" spans="1:26" ht="15.75" customHeight="1">
      <c r="A145" s="44">
        <v>47543</v>
      </c>
      <c r="B145" s="37" t="s">
        <v>427</v>
      </c>
      <c r="C145" s="37" t="s">
        <v>428</v>
      </c>
      <c r="D145" s="27">
        <v>1</v>
      </c>
      <c r="E145" s="27" t="s">
        <v>112</v>
      </c>
      <c r="F145" s="27">
        <v>300</v>
      </c>
      <c r="G145" s="38"/>
      <c r="H145" s="38">
        <f t="shared" si="4"/>
        <v>0</v>
      </c>
      <c r="I145" s="27"/>
      <c r="J145" s="17"/>
      <c r="K145" s="17"/>
      <c r="L145" s="17"/>
      <c r="M145" s="17"/>
      <c r="N145" s="17"/>
      <c r="O145" s="17"/>
      <c r="P145" s="17"/>
      <c r="Q145" s="17"/>
      <c r="R145" s="17"/>
      <c r="S145" s="17"/>
      <c r="T145" s="17"/>
      <c r="U145" s="17"/>
      <c r="V145" s="17"/>
      <c r="W145" s="17"/>
      <c r="X145" s="17"/>
      <c r="Y145" s="17"/>
      <c r="Z145" s="17"/>
    </row>
    <row r="146" spans="1:26" ht="15.75" customHeight="1">
      <c r="A146" s="44">
        <v>47908</v>
      </c>
      <c r="B146" s="37" t="s">
        <v>429</v>
      </c>
      <c r="C146" s="37" t="s">
        <v>430</v>
      </c>
      <c r="D146" s="27">
        <v>1</v>
      </c>
      <c r="E146" s="27" t="s">
        <v>112</v>
      </c>
      <c r="F146" s="27">
        <v>20</v>
      </c>
      <c r="G146" s="38"/>
      <c r="H146" s="38">
        <f t="shared" si="4"/>
        <v>0</v>
      </c>
      <c r="I146" s="27"/>
      <c r="J146" s="17"/>
      <c r="K146" s="17"/>
      <c r="L146" s="17"/>
      <c r="M146" s="17"/>
      <c r="N146" s="17"/>
      <c r="O146" s="17"/>
      <c r="P146" s="17"/>
      <c r="Q146" s="17"/>
      <c r="R146" s="17"/>
      <c r="S146" s="17"/>
      <c r="T146" s="17"/>
      <c r="U146" s="17"/>
      <c r="V146" s="17"/>
      <c r="W146" s="17"/>
      <c r="X146" s="17"/>
      <c r="Y146" s="17"/>
      <c r="Z146" s="17"/>
    </row>
    <row r="147" spans="1:26" ht="15.75" customHeight="1">
      <c r="A147" s="44">
        <v>48274</v>
      </c>
      <c r="B147" s="37" t="s">
        <v>431</v>
      </c>
      <c r="C147" s="37" t="s">
        <v>432</v>
      </c>
      <c r="D147" s="27">
        <v>1</v>
      </c>
      <c r="E147" s="27" t="s">
        <v>112</v>
      </c>
      <c r="F147" s="27">
        <v>20</v>
      </c>
      <c r="G147" s="38"/>
      <c r="H147" s="38">
        <f t="shared" si="4"/>
        <v>0</v>
      </c>
      <c r="I147" s="27"/>
      <c r="J147" s="17"/>
      <c r="K147" s="17"/>
      <c r="L147" s="17"/>
      <c r="M147" s="17"/>
      <c r="N147" s="17"/>
      <c r="O147" s="17"/>
      <c r="P147" s="17"/>
      <c r="Q147" s="17"/>
      <c r="R147" s="17"/>
      <c r="S147" s="17"/>
      <c r="T147" s="17"/>
      <c r="U147" s="17"/>
      <c r="V147" s="17"/>
      <c r="W147" s="17"/>
      <c r="X147" s="17"/>
      <c r="Y147" s="17"/>
      <c r="Z147" s="17"/>
    </row>
    <row r="148" spans="1:26" ht="15.75" customHeight="1">
      <c r="A148" s="44">
        <v>48639</v>
      </c>
      <c r="B148" s="37" t="s">
        <v>433</v>
      </c>
      <c r="C148" s="37" t="s">
        <v>434</v>
      </c>
      <c r="D148" s="27">
        <v>1</v>
      </c>
      <c r="E148" s="27" t="s">
        <v>112</v>
      </c>
      <c r="F148" s="27">
        <v>2</v>
      </c>
      <c r="G148" s="38"/>
      <c r="H148" s="38">
        <f t="shared" si="4"/>
        <v>0</v>
      </c>
      <c r="I148" s="27"/>
      <c r="J148" s="17"/>
      <c r="K148" s="17"/>
      <c r="L148" s="17"/>
      <c r="M148" s="17"/>
      <c r="N148" s="17"/>
      <c r="O148" s="17"/>
      <c r="P148" s="17"/>
      <c r="Q148" s="17"/>
      <c r="R148" s="17"/>
      <c r="S148" s="17"/>
      <c r="T148" s="17"/>
      <c r="U148" s="17"/>
      <c r="V148" s="17"/>
      <c r="W148" s="17"/>
      <c r="X148" s="17"/>
      <c r="Y148" s="17"/>
      <c r="Z148" s="17"/>
    </row>
    <row r="149" spans="1:26" ht="15.75" customHeight="1">
      <c r="A149" s="44">
        <v>49004</v>
      </c>
      <c r="B149" s="37" t="s">
        <v>435</v>
      </c>
      <c r="C149" s="37" t="s">
        <v>436</v>
      </c>
      <c r="D149" s="27">
        <v>1</v>
      </c>
      <c r="E149" s="27" t="s">
        <v>112</v>
      </c>
      <c r="F149" s="27">
        <v>4</v>
      </c>
      <c r="G149" s="38"/>
      <c r="H149" s="38">
        <f t="shared" si="4"/>
        <v>0</v>
      </c>
      <c r="I149" s="27"/>
      <c r="J149" s="17"/>
      <c r="K149" s="17"/>
      <c r="L149" s="17"/>
      <c r="M149" s="17"/>
      <c r="N149" s="17"/>
      <c r="O149" s="17"/>
      <c r="P149" s="17"/>
      <c r="Q149" s="17"/>
      <c r="R149" s="17"/>
      <c r="S149" s="17"/>
      <c r="T149" s="17"/>
      <c r="U149" s="17"/>
      <c r="V149" s="17"/>
      <c r="W149" s="17"/>
      <c r="X149" s="17"/>
      <c r="Y149" s="17"/>
      <c r="Z149" s="17"/>
    </row>
    <row r="150" spans="1:26" ht="15.75" customHeight="1">
      <c r="A150" s="44">
        <v>49369</v>
      </c>
      <c r="B150" s="37" t="s">
        <v>437</v>
      </c>
      <c r="C150" s="37" t="s">
        <v>438</v>
      </c>
      <c r="D150" s="27">
        <v>1</v>
      </c>
      <c r="E150" s="27" t="s">
        <v>112</v>
      </c>
      <c r="F150" s="27">
        <v>10</v>
      </c>
      <c r="G150" s="38"/>
      <c r="H150" s="38">
        <f t="shared" si="4"/>
        <v>0</v>
      </c>
      <c r="I150" s="27"/>
      <c r="J150" s="17"/>
      <c r="K150" s="17"/>
      <c r="L150" s="17"/>
      <c r="M150" s="17"/>
      <c r="N150" s="17"/>
      <c r="O150" s="17"/>
      <c r="P150" s="17"/>
      <c r="Q150" s="17"/>
      <c r="R150" s="17"/>
      <c r="S150" s="17"/>
      <c r="T150" s="17"/>
      <c r="U150" s="17"/>
      <c r="V150" s="17"/>
      <c r="W150" s="17"/>
      <c r="X150" s="17"/>
      <c r="Y150" s="17"/>
      <c r="Z150" s="17"/>
    </row>
    <row r="151" spans="1:26" ht="15.75" customHeight="1">
      <c r="A151" s="44">
        <v>49735</v>
      </c>
      <c r="B151" s="37" t="s">
        <v>439</v>
      </c>
      <c r="C151" s="37" t="s">
        <v>440</v>
      </c>
      <c r="D151" s="27">
        <v>1</v>
      </c>
      <c r="E151" s="27" t="s">
        <v>112</v>
      </c>
      <c r="F151" s="27">
        <v>40</v>
      </c>
      <c r="G151" s="38"/>
      <c r="H151" s="38">
        <f t="shared" si="4"/>
        <v>0</v>
      </c>
      <c r="I151" s="27"/>
      <c r="J151" s="17"/>
      <c r="K151" s="17"/>
      <c r="L151" s="17"/>
      <c r="M151" s="17"/>
      <c r="N151" s="17"/>
      <c r="O151" s="17"/>
      <c r="P151" s="17"/>
      <c r="Q151" s="17"/>
      <c r="R151" s="17"/>
      <c r="S151" s="17"/>
      <c r="T151" s="17"/>
      <c r="U151" s="17"/>
      <c r="V151" s="17"/>
      <c r="W151" s="17"/>
      <c r="X151" s="17"/>
      <c r="Y151" s="17"/>
      <c r="Z151" s="17"/>
    </row>
    <row r="152" spans="1:26" ht="15.75" customHeight="1">
      <c r="A152" s="44">
        <v>50100</v>
      </c>
      <c r="B152" s="37" t="s">
        <v>441</v>
      </c>
      <c r="C152" s="37" t="s">
        <v>442</v>
      </c>
      <c r="D152" s="27">
        <v>1</v>
      </c>
      <c r="E152" s="27" t="s">
        <v>112</v>
      </c>
      <c r="F152" s="27">
        <v>12</v>
      </c>
      <c r="G152" s="38"/>
      <c r="H152" s="38">
        <f t="shared" si="4"/>
        <v>0</v>
      </c>
      <c r="I152" s="27"/>
      <c r="J152" s="17"/>
      <c r="K152" s="17"/>
      <c r="L152" s="17"/>
      <c r="M152" s="17"/>
      <c r="N152" s="17"/>
      <c r="O152" s="17"/>
      <c r="P152" s="17"/>
      <c r="Q152" s="17"/>
      <c r="R152" s="17"/>
      <c r="S152" s="17"/>
      <c r="T152" s="17"/>
      <c r="U152" s="17"/>
      <c r="V152" s="17"/>
      <c r="W152" s="17"/>
      <c r="X152" s="17"/>
      <c r="Y152" s="17"/>
      <c r="Z152" s="17"/>
    </row>
    <row r="153" spans="1:26" ht="15.75" customHeight="1">
      <c r="A153" s="44">
        <v>50465</v>
      </c>
      <c r="B153" s="37" t="s">
        <v>443</v>
      </c>
      <c r="C153" s="37" t="s">
        <v>444</v>
      </c>
      <c r="D153" s="27">
        <v>1</v>
      </c>
      <c r="E153" s="27" t="s">
        <v>112</v>
      </c>
      <c r="F153" s="27">
        <v>30</v>
      </c>
      <c r="G153" s="38"/>
      <c r="H153" s="38">
        <f t="shared" si="4"/>
        <v>0</v>
      </c>
      <c r="I153" s="27"/>
      <c r="J153" s="17"/>
      <c r="K153" s="17"/>
      <c r="L153" s="17"/>
      <c r="M153" s="17"/>
      <c r="N153" s="17"/>
      <c r="O153" s="17"/>
      <c r="P153" s="17"/>
      <c r="Q153" s="17"/>
      <c r="R153" s="17"/>
      <c r="S153" s="17"/>
      <c r="T153" s="17"/>
      <c r="U153" s="17"/>
      <c r="V153" s="17"/>
      <c r="W153" s="17"/>
      <c r="X153" s="17"/>
      <c r="Y153" s="17"/>
      <c r="Z153" s="17"/>
    </row>
    <row r="154" spans="1:26" ht="15.75" customHeight="1">
      <c r="A154" s="44">
        <v>50830</v>
      </c>
      <c r="B154" s="37" t="s">
        <v>445</v>
      </c>
      <c r="C154" s="37" t="s">
        <v>446</v>
      </c>
      <c r="D154" s="27">
        <v>1</v>
      </c>
      <c r="E154" s="27" t="s">
        <v>112</v>
      </c>
      <c r="F154" s="27">
        <v>60</v>
      </c>
      <c r="G154" s="38"/>
      <c r="H154" s="38">
        <f t="shared" si="4"/>
        <v>0</v>
      </c>
      <c r="I154" s="27"/>
      <c r="J154" s="17"/>
      <c r="K154" s="17"/>
      <c r="L154" s="17"/>
      <c r="M154" s="17"/>
      <c r="N154" s="17"/>
      <c r="O154" s="17"/>
      <c r="P154" s="17"/>
      <c r="Q154" s="17"/>
      <c r="R154" s="17"/>
      <c r="S154" s="17"/>
      <c r="T154" s="17"/>
      <c r="U154" s="17"/>
      <c r="V154" s="17"/>
      <c r="W154" s="17"/>
      <c r="X154" s="17"/>
      <c r="Y154" s="17"/>
      <c r="Z154" s="17"/>
    </row>
    <row r="155" spans="1:26" ht="15.75" customHeight="1">
      <c r="A155" s="44">
        <v>51196</v>
      </c>
      <c r="B155" s="37" t="s">
        <v>447</v>
      </c>
      <c r="C155" s="37" t="s">
        <v>448</v>
      </c>
      <c r="D155" s="27">
        <v>1</v>
      </c>
      <c r="E155" s="27" t="s">
        <v>112</v>
      </c>
      <c r="F155" s="27">
        <v>10</v>
      </c>
      <c r="G155" s="38"/>
      <c r="H155" s="38">
        <f t="shared" si="4"/>
        <v>0</v>
      </c>
      <c r="I155" s="27"/>
      <c r="J155" s="17"/>
      <c r="K155" s="17"/>
      <c r="L155" s="17"/>
      <c r="M155" s="17"/>
      <c r="N155" s="17"/>
      <c r="O155" s="17"/>
      <c r="P155" s="17"/>
      <c r="Q155" s="17"/>
      <c r="R155" s="17"/>
      <c r="S155" s="17"/>
      <c r="T155" s="17"/>
      <c r="U155" s="17"/>
      <c r="V155" s="17"/>
      <c r="W155" s="17"/>
      <c r="X155" s="17"/>
      <c r="Y155" s="17"/>
      <c r="Z155" s="17"/>
    </row>
    <row r="156" spans="1:26" ht="15.75" customHeight="1">
      <c r="A156" s="44">
        <v>51561</v>
      </c>
      <c r="B156" s="37" t="s">
        <v>449</v>
      </c>
      <c r="C156" s="37" t="s">
        <v>450</v>
      </c>
      <c r="D156" s="27">
        <v>1</v>
      </c>
      <c r="E156" s="27" t="s">
        <v>112</v>
      </c>
      <c r="F156" s="27">
        <v>8</v>
      </c>
      <c r="G156" s="38"/>
      <c r="H156" s="38">
        <f t="shared" si="4"/>
        <v>0</v>
      </c>
      <c r="I156" s="27"/>
      <c r="J156" s="17"/>
      <c r="K156" s="17"/>
      <c r="L156" s="17"/>
      <c r="M156" s="17"/>
      <c r="N156" s="17"/>
      <c r="O156" s="17"/>
      <c r="P156" s="17"/>
      <c r="Q156" s="17"/>
      <c r="R156" s="17"/>
      <c r="S156" s="17"/>
      <c r="T156" s="17"/>
      <c r="U156" s="17"/>
      <c r="V156" s="17"/>
      <c r="W156" s="17"/>
      <c r="X156" s="17"/>
      <c r="Y156" s="17"/>
      <c r="Z156" s="17"/>
    </row>
    <row r="157" spans="1:26" ht="15.75" customHeight="1">
      <c r="A157" s="44">
        <v>51926</v>
      </c>
      <c r="B157" s="37" t="s">
        <v>451</v>
      </c>
      <c r="C157" s="37" t="s">
        <v>452</v>
      </c>
      <c r="D157" s="27">
        <v>1</v>
      </c>
      <c r="E157" s="27" t="s">
        <v>112</v>
      </c>
      <c r="F157" s="27">
        <v>5</v>
      </c>
      <c r="G157" s="38"/>
      <c r="H157" s="38">
        <f t="shared" si="4"/>
        <v>0</v>
      </c>
      <c r="I157" s="27"/>
      <c r="J157" s="17"/>
      <c r="K157" s="17"/>
      <c r="L157" s="17"/>
      <c r="M157" s="17"/>
      <c r="N157" s="17"/>
      <c r="O157" s="17"/>
      <c r="P157" s="17"/>
      <c r="Q157" s="17"/>
      <c r="R157" s="17"/>
      <c r="S157" s="17"/>
      <c r="T157" s="17"/>
      <c r="U157" s="17"/>
      <c r="V157" s="17"/>
      <c r="W157" s="17"/>
      <c r="X157" s="17"/>
      <c r="Y157" s="17"/>
      <c r="Z157" s="17"/>
    </row>
    <row r="158" spans="1:26" ht="30">
      <c r="A158" s="44">
        <v>52291</v>
      </c>
      <c r="B158" s="37" t="s">
        <v>453</v>
      </c>
      <c r="C158" s="37" t="s">
        <v>454</v>
      </c>
      <c r="D158" s="27">
        <v>1</v>
      </c>
      <c r="E158" s="27" t="s">
        <v>112</v>
      </c>
      <c r="F158" s="27">
        <v>20</v>
      </c>
      <c r="G158" s="38"/>
      <c r="H158" s="38">
        <f t="shared" si="4"/>
        <v>0</v>
      </c>
      <c r="I158" s="27"/>
      <c r="J158" s="17"/>
      <c r="K158" s="17"/>
      <c r="L158" s="17"/>
      <c r="M158" s="17"/>
      <c r="N158" s="17"/>
      <c r="O158" s="17"/>
      <c r="P158" s="17"/>
      <c r="Q158" s="17"/>
      <c r="R158" s="17"/>
      <c r="S158" s="17"/>
      <c r="T158" s="17"/>
      <c r="U158" s="17"/>
      <c r="V158" s="17"/>
      <c r="W158" s="17"/>
      <c r="X158" s="17"/>
      <c r="Y158" s="17"/>
      <c r="Z158" s="17"/>
    </row>
    <row r="159" spans="1:26" ht="60">
      <c r="A159" s="44">
        <v>52657</v>
      </c>
      <c r="B159" s="45" t="s">
        <v>455</v>
      </c>
      <c r="C159" s="37" t="s">
        <v>456</v>
      </c>
      <c r="D159" s="27">
        <v>1</v>
      </c>
      <c r="E159" s="27" t="s">
        <v>112</v>
      </c>
      <c r="F159" s="27">
        <v>1000</v>
      </c>
      <c r="G159" s="38"/>
      <c r="H159" s="38">
        <f t="shared" si="4"/>
        <v>0</v>
      </c>
      <c r="I159" s="27"/>
      <c r="J159" s="17"/>
      <c r="K159" s="17"/>
      <c r="L159" s="17"/>
      <c r="M159" s="17"/>
      <c r="N159" s="17"/>
      <c r="O159" s="17"/>
      <c r="P159" s="17"/>
      <c r="Q159" s="17"/>
      <c r="R159" s="17"/>
      <c r="S159" s="17"/>
      <c r="T159" s="17"/>
      <c r="U159" s="17"/>
      <c r="V159" s="17"/>
      <c r="W159" s="17"/>
      <c r="X159" s="17"/>
      <c r="Y159" s="17"/>
      <c r="Z159" s="17"/>
    </row>
    <row r="160" spans="1:26" ht="105">
      <c r="A160" s="44">
        <v>53022</v>
      </c>
      <c r="B160" s="46" t="s">
        <v>457</v>
      </c>
      <c r="C160" s="37" t="s">
        <v>458</v>
      </c>
      <c r="D160" s="27">
        <v>1</v>
      </c>
      <c r="E160" s="27" t="s">
        <v>112</v>
      </c>
      <c r="F160" s="27">
        <v>1000</v>
      </c>
      <c r="G160" s="38"/>
      <c r="H160" s="38">
        <f t="shared" si="4"/>
        <v>0</v>
      </c>
      <c r="I160" s="27"/>
      <c r="J160" s="17"/>
      <c r="K160" s="17"/>
      <c r="L160" s="17"/>
      <c r="M160" s="17"/>
      <c r="N160" s="17"/>
      <c r="O160" s="17"/>
      <c r="P160" s="17"/>
      <c r="Q160" s="17"/>
      <c r="R160" s="17"/>
      <c r="S160" s="17"/>
      <c r="T160" s="17"/>
      <c r="U160" s="17"/>
      <c r="V160" s="17"/>
      <c r="W160" s="17"/>
      <c r="X160" s="17"/>
      <c r="Y160" s="17"/>
      <c r="Z160" s="17"/>
    </row>
    <row r="161" spans="1:26" ht="30">
      <c r="A161" s="44">
        <v>53387</v>
      </c>
      <c r="B161" s="46" t="s">
        <v>459</v>
      </c>
      <c r="C161" s="37" t="s">
        <v>460</v>
      </c>
      <c r="D161" s="27">
        <v>1</v>
      </c>
      <c r="E161" s="27" t="s">
        <v>112</v>
      </c>
      <c r="F161" s="27">
        <v>1000</v>
      </c>
      <c r="G161" s="38"/>
      <c r="H161" s="38">
        <f t="shared" si="4"/>
        <v>0</v>
      </c>
      <c r="I161" s="27"/>
      <c r="J161" s="17"/>
      <c r="K161" s="17"/>
      <c r="L161" s="17"/>
      <c r="M161" s="17"/>
      <c r="N161" s="17"/>
      <c r="O161" s="17"/>
      <c r="P161" s="17"/>
      <c r="Q161" s="17"/>
      <c r="R161" s="17"/>
      <c r="S161" s="17"/>
      <c r="T161" s="17"/>
      <c r="U161" s="17"/>
      <c r="V161" s="17"/>
      <c r="W161" s="17"/>
      <c r="X161" s="17"/>
      <c r="Y161" s="17"/>
      <c r="Z161" s="17"/>
    </row>
    <row r="162" spans="1:26" ht="135">
      <c r="A162" s="44">
        <v>53752</v>
      </c>
      <c r="B162" s="46" t="s">
        <v>461</v>
      </c>
      <c r="C162" s="37" t="s">
        <v>462</v>
      </c>
      <c r="D162" s="27">
        <v>1</v>
      </c>
      <c r="E162" s="27" t="s">
        <v>112</v>
      </c>
      <c r="F162" s="27">
        <v>1000</v>
      </c>
      <c r="G162" s="38"/>
      <c r="H162" s="38">
        <f t="shared" si="4"/>
        <v>0</v>
      </c>
      <c r="I162" s="27"/>
      <c r="J162" s="17"/>
      <c r="K162" s="17"/>
      <c r="L162" s="17"/>
      <c r="M162" s="17"/>
      <c r="N162" s="17"/>
      <c r="O162" s="17"/>
      <c r="P162" s="17"/>
      <c r="Q162" s="17"/>
      <c r="R162" s="17"/>
      <c r="S162" s="17"/>
      <c r="T162" s="17"/>
      <c r="U162" s="17"/>
      <c r="V162" s="17"/>
      <c r="W162" s="17"/>
      <c r="X162" s="17"/>
      <c r="Y162" s="17"/>
      <c r="Z162" s="17"/>
    </row>
    <row r="163" spans="1:26" ht="15.75" customHeight="1">
      <c r="A163" s="44">
        <v>54118</v>
      </c>
      <c r="B163" s="37" t="s">
        <v>463</v>
      </c>
      <c r="C163" s="37" t="s">
        <v>464</v>
      </c>
      <c r="D163" s="27">
        <v>1</v>
      </c>
      <c r="E163" s="27" t="s">
        <v>90</v>
      </c>
      <c r="F163" s="27">
        <v>12</v>
      </c>
      <c r="G163" s="38"/>
      <c r="H163" s="38">
        <f t="shared" si="4"/>
        <v>0</v>
      </c>
      <c r="I163" s="27"/>
      <c r="J163" s="17"/>
      <c r="K163" s="17"/>
      <c r="L163" s="17"/>
      <c r="M163" s="17"/>
      <c r="N163" s="17"/>
      <c r="O163" s="17"/>
      <c r="P163" s="17"/>
      <c r="Q163" s="17"/>
      <c r="R163" s="17"/>
      <c r="S163" s="17"/>
      <c r="T163" s="17"/>
      <c r="U163" s="17"/>
      <c r="V163" s="17"/>
      <c r="W163" s="17"/>
      <c r="X163" s="17"/>
      <c r="Y163" s="17"/>
      <c r="Z163" s="17"/>
    </row>
    <row r="164" spans="1:26" ht="31.5" customHeight="1">
      <c r="A164" s="44"/>
      <c r="B164" s="72" t="s">
        <v>465</v>
      </c>
      <c r="C164" s="70"/>
      <c r="D164" s="38"/>
      <c r="E164" s="27"/>
      <c r="F164" s="27"/>
      <c r="G164" s="27"/>
      <c r="H164" s="38">
        <f>SUM(H95:H163)</f>
        <v>0</v>
      </c>
      <c r="I164" s="27"/>
      <c r="J164" s="17"/>
      <c r="K164" s="17"/>
      <c r="L164" s="17"/>
      <c r="M164" s="17"/>
      <c r="N164" s="17"/>
      <c r="O164" s="17"/>
      <c r="P164" s="17"/>
      <c r="Q164" s="17"/>
      <c r="R164" s="17"/>
      <c r="S164" s="17"/>
      <c r="T164" s="17"/>
      <c r="U164" s="17"/>
      <c r="V164" s="17"/>
      <c r="W164" s="17"/>
      <c r="X164" s="17"/>
      <c r="Y164" s="17"/>
      <c r="Z164" s="17"/>
    </row>
    <row r="165" spans="1:26" ht="15.75" customHeight="1">
      <c r="A165" s="47"/>
      <c r="B165" s="73" t="s">
        <v>466</v>
      </c>
      <c r="C165" s="67"/>
      <c r="D165" s="67"/>
      <c r="E165" s="67"/>
      <c r="F165" s="67"/>
      <c r="G165" s="70"/>
      <c r="H165" s="48">
        <f>H164+H101+H92+H77+H57</f>
        <v>0</v>
      </c>
      <c r="I165" s="49"/>
      <c r="J165" s="17"/>
      <c r="K165" s="17"/>
      <c r="L165" s="17"/>
      <c r="M165" s="17"/>
      <c r="N165" s="17"/>
      <c r="O165" s="17"/>
      <c r="P165" s="17"/>
      <c r="Q165" s="17"/>
      <c r="R165" s="17"/>
      <c r="S165" s="17"/>
      <c r="T165" s="17"/>
      <c r="U165" s="17"/>
      <c r="V165" s="17"/>
      <c r="W165" s="17"/>
      <c r="X165" s="17"/>
      <c r="Y165" s="17"/>
      <c r="Z165" s="17"/>
    </row>
    <row r="166" spans="1:26" ht="15.75" customHeight="1">
      <c r="A166" s="50"/>
      <c r="B166" s="34"/>
      <c r="C166" s="34"/>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50"/>
      <c r="B167" s="34"/>
      <c r="C167" s="34"/>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50"/>
      <c r="B168" s="34"/>
      <c r="C168" s="34"/>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50"/>
      <c r="B169" s="34"/>
      <c r="C169" s="34"/>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50"/>
      <c r="B170" s="34"/>
      <c r="C170" s="34"/>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50"/>
      <c r="B171" s="34"/>
      <c r="C171" s="34"/>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50"/>
      <c r="B172" s="34"/>
      <c r="C172" s="34"/>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50"/>
      <c r="B173" s="34"/>
      <c r="C173" s="34"/>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50"/>
      <c r="B174" s="34"/>
      <c r="C174" s="34"/>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50"/>
      <c r="B175" s="51"/>
      <c r="C175" s="51"/>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50"/>
      <c r="B176" s="51"/>
      <c r="C176" s="51"/>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50"/>
      <c r="B177" s="51"/>
      <c r="C177" s="51"/>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50"/>
      <c r="B178" s="51"/>
      <c r="C178" s="51"/>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50"/>
      <c r="B179" s="51"/>
      <c r="C179" s="51"/>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50"/>
      <c r="B180" s="51"/>
      <c r="C180" s="51"/>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50"/>
      <c r="B181" s="51"/>
      <c r="C181" s="51"/>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50"/>
      <c r="B182" s="51"/>
      <c r="C182" s="51"/>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50"/>
      <c r="B183" s="51"/>
      <c r="C183" s="51"/>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50"/>
      <c r="B184" s="51"/>
      <c r="C184" s="52"/>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50"/>
      <c r="B185" s="34"/>
      <c r="C185" s="34"/>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50"/>
      <c r="B186" s="34"/>
      <c r="C186" s="34"/>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50"/>
      <c r="B187" s="34"/>
      <c r="C187" s="34"/>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50"/>
      <c r="B188" s="34"/>
      <c r="C188" s="34"/>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50"/>
      <c r="B189" s="34"/>
      <c r="C189" s="34"/>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50"/>
      <c r="B190" s="34"/>
      <c r="C190" s="34"/>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50"/>
      <c r="B191" s="34"/>
      <c r="C191" s="34"/>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50"/>
      <c r="B192" s="34"/>
      <c r="C192" s="34"/>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50"/>
      <c r="B193" s="34"/>
      <c r="C193" s="34"/>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50"/>
      <c r="B194" s="34"/>
      <c r="C194" s="34"/>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50"/>
      <c r="B195" s="34"/>
      <c r="C195" s="34"/>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50"/>
      <c r="B196" s="34"/>
      <c r="C196" s="34"/>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50"/>
      <c r="B197" s="34"/>
      <c r="C197" s="34"/>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50"/>
      <c r="B198" s="34"/>
      <c r="C198" s="34"/>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50"/>
      <c r="B199" s="34"/>
      <c r="C199" s="34"/>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50"/>
      <c r="B200" s="34"/>
      <c r="C200" s="34"/>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50"/>
      <c r="B201" s="34"/>
      <c r="C201" s="34"/>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50"/>
      <c r="B202" s="34"/>
      <c r="C202" s="34"/>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50"/>
      <c r="B203" s="34"/>
      <c r="C203" s="34"/>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50"/>
      <c r="B204" s="34"/>
      <c r="C204" s="34"/>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50"/>
      <c r="B205" s="34"/>
      <c r="C205" s="34"/>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50"/>
      <c r="B206" s="34"/>
      <c r="C206" s="34"/>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50"/>
      <c r="B207" s="34"/>
      <c r="C207" s="34"/>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50"/>
      <c r="B208" s="34"/>
      <c r="C208" s="34"/>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50"/>
      <c r="B209" s="34"/>
      <c r="C209" s="34"/>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50"/>
      <c r="B210" s="34"/>
      <c r="C210" s="34"/>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50"/>
      <c r="B211" s="34"/>
      <c r="C211" s="34"/>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50"/>
      <c r="B212" s="34"/>
      <c r="C212" s="34"/>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50"/>
      <c r="B213" s="34"/>
      <c r="C213" s="34"/>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50"/>
      <c r="B214" s="34"/>
      <c r="C214" s="34"/>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50"/>
      <c r="B215" s="34"/>
      <c r="C215" s="34"/>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50"/>
      <c r="B216" s="34"/>
      <c r="C216" s="34"/>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50"/>
      <c r="B217" s="34"/>
      <c r="C217" s="34"/>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50"/>
      <c r="B218" s="34"/>
      <c r="C218" s="34"/>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50"/>
      <c r="B219" s="34"/>
      <c r="C219" s="34"/>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50"/>
      <c r="B220" s="34"/>
      <c r="C220" s="34"/>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50"/>
      <c r="B221" s="34"/>
      <c r="C221" s="34"/>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50"/>
      <c r="B222" s="34"/>
      <c r="C222" s="34"/>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50"/>
      <c r="B223" s="34"/>
      <c r="C223" s="34"/>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50"/>
      <c r="B224" s="34"/>
      <c r="C224" s="34"/>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50"/>
      <c r="B225" s="34"/>
      <c r="C225" s="34"/>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50"/>
      <c r="B226" s="34"/>
      <c r="C226" s="34"/>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50"/>
      <c r="B227" s="34"/>
      <c r="C227" s="34"/>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50"/>
      <c r="B228" s="34"/>
      <c r="C228" s="34"/>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50"/>
      <c r="B229" s="34"/>
      <c r="C229" s="34"/>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50"/>
      <c r="B230" s="34"/>
      <c r="C230" s="34"/>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50"/>
      <c r="B231" s="34"/>
      <c r="C231" s="34"/>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50"/>
      <c r="B232" s="34"/>
      <c r="C232" s="34"/>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50"/>
      <c r="B233" s="34"/>
      <c r="C233" s="34"/>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50"/>
      <c r="B234" s="34"/>
      <c r="C234" s="34"/>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50"/>
      <c r="B235" s="34"/>
      <c r="C235" s="34"/>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50"/>
      <c r="B236" s="34"/>
      <c r="C236" s="34"/>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50"/>
      <c r="B237" s="34"/>
      <c r="C237" s="34"/>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50"/>
      <c r="B238" s="34"/>
      <c r="C238" s="34"/>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50"/>
      <c r="B239" s="34"/>
      <c r="C239" s="34"/>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50"/>
      <c r="B240" s="34"/>
      <c r="C240" s="34"/>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50"/>
      <c r="B241" s="34"/>
      <c r="C241" s="34"/>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50"/>
      <c r="B242" s="34"/>
      <c r="C242" s="34"/>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50"/>
      <c r="B243" s="34"/>
      <c r="C243" s="34"/>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50"/>
      <c r="B244" s="34"/>
      <c r="C244" s="34"/>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50"/>
      <c r="B245" s="34"/>
      <c r="C245" s="34"/>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50"/>
      <c r="B246" s="34"/>
      <c r="C246" s="34"/>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50"/>
      <c r="B247" s="34"/>
      <c r="C247" s="34"/>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50"/>
      <c r="B248" s="34"/>
      <c r="C248" s="34"/>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50"/>
      <c r="B249" s="34"/>
      <c r="C249" s="34"/>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50"/>
      <c r="B250" s="34"/>
      <c r="C250" s="34"/>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50"/>
      <c r="B251" s="34"/>
      <c r="C251" s="34"/>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50"/>
      <c r="B252" s="34"/>
      <c r="C252" s="34"/>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50"/>
      <c r="B253" s="34"/>
      <c r="C253" s="34"/>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50"/>
      <c r="B254" s="34"/>
      <c r="C254" s="34"/>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50"/>
      <c r="B255" s="34"/>
      <c r="C255" s="34"/>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50"/>
      <c r="B256" s="34"/>
      <c r="C256" s="34"/>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50"/>
      <c r="B257" s="34"/>
      <c r="C257" s="34"/>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50"/>
      <c r="B258" s="34"/>
      <c r="C258" s="34"/>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50"/>
      <c r="B259" s="34"/>
      <c r="C259" s="34"/>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50"/>
      <c r="B260" s="34"/>
      <c r="C260" s="34"/>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50"/>
      <c r="B261" s="34"/>
      <c r="C261" s="34"/>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50"/>
      <c r="B262" s="34"/>
      <c r="C262" s="34"/>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50"/>
      <c r="B263" s="34"/>
      <c r="C263" s="34"/>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50"/>
      <c r="B264" s="34"/>
      <c r="C264" s="34"/>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50"/>
      <c r="B265" s="34"/>
      <c r="C265" s="34"/>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50"/>
      <c r="B266" s="34"/>
      <c r="C266" s="34"/>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50"/>
      <c r="B267" s="34"/>
      <c r="C267" s="34"/>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50"/>
      <c r="B268" s="34"/>
      <c r="C268" s="34"/>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50"/>
      <c r="B269" s="34"/>
      <c r="C269" s="34"/>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50"/>
      <c r="B270" s="34"/>
      <c r="C270" s="34"/>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50"/>
      <c r="B271" s="34"/>
      <c r="C271" s="34"/>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50"/>
      <c r="B272" s="34"/>
      <c r="C272" s="34"/>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50"/>
      <c r="B273" s="34"/>
      <c r="C273" s="34"/>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50"/>
      <c r="B274" s="34"/>
      <c r="C274" s="34"/>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50"/>
      <c r="B275" s="34"/>
      <c r="C275" s="34"/>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50"/>
      <c r="B276" s="34"/>
      <c r="C276" s="34"/>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50"/>
      <c r="B277" s="34"/>
      <c r="C277" s="34"/>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50"/>
      <c r="B278" s="34"/>
      <c r="C278" s="34"/>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50"/>
      <c r="B279" s="34"/>
      <c r="C279" s="34"/>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50"/>
      <c r="B280" s="34"/>
      <c r="C280" s="34"/>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50"/>
      <c r="B281" s="34"/>
      <c r="C281" s="34"/>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50"/>
      <c r="B282" s="34"/>
      <c r="C282" s="34"/>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50"/>
      <c r="B283" s="34"/>
      <c r="C283" s="34"/>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50"/>
      <c r="B284" s="34"/>
      <c r="C284" s="34"/>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50"/>
      <c r="B285" s="34"/>
      <c r="C285" s="34"/>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50"/>
      <c r="B286" s="34"/>
      <c r="C286" s="34"/>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50"/>
      <c r="B287" s="34"/>
      <c r="C287" s="34"/>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50"/>
      <c r="B288" s="34"/>
      <c r="C288" s="34"/>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50"/>
      <c r="B289" s="34"/>
      <c r="C289" s="34"/>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50"/>
      <c r="B290" s="34"/>
      <c r="C290" s="34"/>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50"/>
      <c r="B291" s="34"/>
      <c r="C291" s="34"/>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50"/>
      <c r="B292" s="34"/>
      <c r="C292" s="34"/>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50"/>
      <c r="B293" s="34"/>
      <c r="C293" s="34"/>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50"/>
      <c r="B294" s="34"/>
      <c r="C294" s="34"/>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50"/>
      <c r="B295" s="34"/>
      <c r="C295" s="34"/>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50"/>
      <c r="B296" s="34"/>
      <c r="C296" s="34"/>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50"/>
      <c r="B297" s="34"/>
      <c r="C297" s="34"/>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50"/>
      <c r="B298" s="34"/>
      <c r="C298" s="34"/>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50"/>
      <c r="B299" s="34"/>
      <c r="C299" s="34"/>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50"/>
      <c r="B300" s="34"/>
      <c r="C300" s="34"/>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50"/>
      <c r="B301" s="34"/>
      <c r="C301" s="34"/>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50"/>
      <c r="B302" s="34"/>
      <c r="C302" s="34"/>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50"/>
      <c r="B303" s="34"/>
      <c r="C303" s="34"/>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50"/>
      <c r="B304" s="34"/>
      <c r="C304" s="34"/>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50"/>
      <c r="B305" s="34"/>
      <c r="C305" s="34"/>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50"/>
      <c r="B306" s="34"/>
      <c r="C306" s="34"/>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50"/>
      <c r="B307" s="34"/>
      <c r="C307" s="34"/>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50"/>
      <c r="B308" s="34"/>
      <c r="C308" s="34"/>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50"/>
      <c r="B309" s="34"/>
      <c r="C309" s="34"/>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50"/>
      <c r="B310" s="34"/>
      <c r="C310" s="34"/>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50"/>
      <c r="B311" s="34"/>
      <c r="C311" s="34"/>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50"/>
      <c r="B312" s="34"/>
      <c r="C312" s="34"/>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50"/>
      <c r="B313" s="34"/>
      <c r="C313" s="34"/>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50"/>
      <c r="B314" s="34"/>
      <c r="C314" s="34"/>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50"/>
      <c r="B315" s="34"/>
      <c r="C315" s="34"/>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50"/>
      <c r="B316" s="34"/>
      <c r="C316" s="34"/>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50"/>
      <c r="B317" s="34"/>
      <c r="C317" s="34"/>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50"/>
      <c r="B318" s="34"/>
      <c r="C318" s="34"/>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50"/>
      <c r="B319" s="34"/>
      <c r="C319" s="34"/>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50"/>
      <c r="B320" s="34"/>
      <c r="C320" s="34"/>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50"/>
      <c r="B321" s="34"/>
      <c r="C321" s="34"/>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50"/>
      <c r="B322" s="34"/>
      <c r="C322" s="34"/>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50"/>
      <c r="B323" s="34"/>
      <c r="C323" s="34"/>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50"/>
      <c r="B324" s="34"/>
      <c r="C324" s="34"/>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50"/>
      <c r="B325" s="34"/>
      <c r="C325" s="34"/>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50"/>
      <c r="B326" s="34"/>
      <c r="C326" s="34"/>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50"/>
      <c r="B327" s="34"/>
      <c r="C327" s="34"/>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50"/>
      <c r="B328" s="34"/>
      <c r="C328" s="34"/>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50"/>
      <c r="B329" s="34"/>
      <c r="C329" s="34"/>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50"/>
      <c r="B330" s="34"/>
      <c r="C330" s="34"/>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50"/>
      <c r="B331" s="34"/>
      <c r="C331" s="34"/>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50"/>
      <c r="B332" s="34"/>
      <c r="C332" s="34"/>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50"/>
      <c r="B333" s="34"/>
      <c r="C333" s="34"/>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50"/>
      <c r="B334" s="34"/>
      <c r="C334" s="34"/>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50"/>
      <c r="B335" s="34"/>
      <c r="C335" s="34"/>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50"/>
      <c r="B336" s="34"/>
      <c r="C336" s="34"/>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50"/>
      <c r="B337" s="34"/>
      <c r="C337" s="34"/>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50"/>
      <c r="B338" s="34"/>
      <c r="C338" s="34"/>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50"/>
      <c r="B339" s="34"/>
      <c r="C339" s="34"/>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50"/>
      <c r="B340" s="34"/>
      <c r="C340" s="34"/>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50"/>
      <c r="B341" s="34"/>
      <c r="C341" s="34"/>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50"/>
      <c r="B342" s="34"/>
      <c r="C342" s="34"/>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50"/>
      <c r="B343" s="34"/>
      <c r="C343" s="34"/>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50"/>
      <c r="B344" s="34"/>
      <c r="C344" s="34"/>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50"/>
      <c r="B345" s="34"/>
      <c r="C345" s="34"/>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50"/>
      <c r="B346" s="34"/>
      <c r="C346" s="34"/>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50"/>
      <c r="B347" s="34"/>
      <c r="C347" s="34"/>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50"/>
      <c r="B348" s="34"/>
      <c r="C348" s="34"/>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50"/>
      <c r="B349" s="34"/>
      <c r="C349" s="34"/>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50"/>
      <c r="B350" s="34"/>
      <c r="C350" s="34"/>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50"/>
      <c r="B351" s="34"/>
      <c r="C351" s="34"/>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50"/>
      <c r="B352" s="34"/>
      <c r="C352" s="34"/>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50"/>
      <c r="B353" s="34"/>
      <c r="C353" s="34"/>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50"/>
      <c r="B354" s="34"/>
      <c r="C354" s="34"/>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50"/>
      <c r="B355" s="34"/>
      <c r="C355" s="34"/>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50"/>
      <c r="B356" s="34"/>
      <c r="C356" s="34"/>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50"/>
      <c r="B357" s="34"/>
      <c r="C357" s="34"/>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50"/>
      <c r="B358" s="34"/>
      <c r="C358" s="34"/>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50"/>
      <c r="B359" s="34"/>
      <c r="C359" s="34"/>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50"/>
      <c r="B360" s="34"/>
      <c r="C360" s="34"/>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50"/>
      <c r="B361" s="34"/>
      <c r="C361" s="34"/>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50"/>
      <c r="B362" s="34"/>
      <c r="C362" s="34"/>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50"/>
      <c r="B363" s="34"/>
      <c r="C363" s="34"/>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50"/>
      <c r="B364" s="34"/>
      <c r="C364" s="34"/>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50"/>
      <c r="B365" s="34"/>
      <c r="C365" s="34"/>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50"/>
      <c r="B366" s="34"/>
      <c r="C366" s="34"/>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50"/>
      <c r="B367" s="34"/>
      <c r="C367" s="34"/>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50"/>
      <c r="B368" s="34"/>
      <c r="C368" s="34"/>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50"/>
      <c r="B369" s="34"/>
      <c r="C369" s="34"/>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50"/>
      <c r="B370" s="34"/>
      <c r="C370" s="34"/>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50"/>
      <c r="B371" s="34"/>
      <c r="C371" s="34"/>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50"/>
      <c r="B372" s="34"/>
      <c r="C372" s="34"/>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50"/>
      <c r="B373" s="34"/>
      <c r="C373" s="34"/>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50"/>
      <c r="B374" s="34"/>
      <c r="C374" s="34"/>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50"/>
      <c r="B375" s="34"/>
      <c r="C375" s="34"/>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50"/>
      <c r="B376" s="34"/>
      <c r="C376" s="34"/>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50"/>
      <c r="B377" s="34"/>
      <c r="C377" s="34"/>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50"/>
      <c r="B378" s="34"/>
      <c r="C378" s="34"/>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50"/>
      <c r="B379" s="34"/>
      <c r="C379" s="34"/>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50"/>
      <c r="B380" s="34"/>
      <c r="C380" s="34"/>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50"/>
      <c r="B381" s="34"/>
      <c r="C381" s="34"/>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50"/>
      <c r="B382" s="34"/>
      <c r="C382" s="34"/>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50"/>
      <c r="B383" s="34"/>
      <c r="C383" s="34"/>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50"/>
      <c r="B384" s="34"/>
      <c r="C384" s="34"/>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50"/>
      <c r="B385" s="34"/>
      <c r="C385" s="34"/>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50"/>
      <c r="B386" s="34"/>
      <c r="C386" s="34"/>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50"/>
      <c r="B387" s="34"/>
      <c r="C387" s="34"/>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50"/>
      <c r="B388" s="34"/>
      <c r="C388" s="34"/>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50"/>
      <c r="B389" s="34"/>
      <c r="C389" s="34"/>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50"/>
      <c r="B390" s="34"/>
      <c r="C390" s="34"/>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50"/>
      <c r="B391" s="34"/>
      <c r="C391" s="34"/>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50"/>
      <c r="B392" s="34"/>
      <c r="C392" s="34"/>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50"/>
      <c r="B393" s="34"/>
      <c r="C393" s="34"/>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50"/>
      <c r="B394" s="34"/>
      <c r="C394" s="34"/>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50"/>
      <c r="B395" s="34"/>
      <c r="C395" s="34"/>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50"/>
      <c r="B396" s="34"/>
      <c r="C396" s="34"/>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50"/>
      <c r="B397" s="34"/>
      <c r="C397" s="34"/>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50"/>
      <c r="B398" s="34"/>
      <c r="C398" s="34"/>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50"/>
      <c r="B399" s="34"/>
      <c r="C399" s="34"/>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50"/>
      <c r="B400" s="34"/>
      <c r="C400" s="34"/>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50"/>
      <c r="B401" s="34"/>
      <c r="C401" s="34"/>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50"/>
      <c r="B402" s="34"/>
      <c r="C402" s="34"/>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50"/>
      <c r="B403" s="34"/>
      <c r="C403" s="34"/>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50"/>
      <c r="B404" s="34"/>
      <c r="C404" s="34"/>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50"/>
      <c r="B405" s="34"/>
      <c r="C405" s="34"/>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50"/>
      <c r="B406" s="34"/>
      <c r="C406" s="34"/>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50"/>
      <c r="B407" s="34"/>
      <c r="C407" s="34"/>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50"/>
      <c r="B408" s="34"/>
      <c r="C408" s="34"/>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50"/>
      <c r="B409" s="34"/>
      <c r="C409" s="34"/>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50"/>
      <c r="B410" s="34"/>
      <c r="C410" s="34"/>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50"/>
      <c r="B411" s="34"/>
      <c r="C411" s="34"/>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50"/>
      <c r="B412" s="34"/>
      <c r="C412" s="34"/>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50"/>
      <c r="B413" s="34"/>
      <c r="C413" s="34"/>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50"/>
      <c r="B414" s="34"/>
      <c r="C414" s="34"/>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50"/>
      <c r="B415" s="34"/>
      <c r="C415" s="34"/>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50"/>
      <c r="B416" s="34"/>
      <c r="C416" s="34"/>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50"/>
      <c r="B417" s="34"/>
      <c r="C417" s="34"/>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50"/>
      <c r="B418" s="34"/>
      <c r="C418" s="34"/>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50"/>
      <c r="B419" s="34"/>
      <c r="C419" s="34"/>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50"/>
      <c r="B420" s="34"/>
      <c r="C420" s="34"/>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50"/>
      <c r="B421" s="34"/>
      <c r="C421" s="34"/>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50"/>
      <c r="B422" s="34"/>
      <c r="C422" s="34"/>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50"/>
      <c r="B423" s="34"/>
      <c r="C423" s="34"/>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50"/>
      <c r="B424" s="34"/>
      <c r="C424" s="34"/>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50"/>
      <c r="B425" s="34"/>
      <c r="C425" s="34"/>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50"/>
      <c r="B426" s="34"/>
      <c r="C426" s="34"/>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50"/>
      <c r="B427" s="34"/>
      <c r="C427" s="34"/>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50"/>
      <c r="B428" s="34"/>
      <c r="C428" s="34"/>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50"/>
      <c r="B429" s="34"/>
      <c r="C429" s="34"/>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50"/>
      <c r="B430" s="34"/>
      <c r="C430" s="34"/>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50"/>
      <c r="B431" s="34"/>
      <c r="C431" s="34"/>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50"/>
      <c r="B432" s="34"/>
      <c r="C432" s="34"/>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50"/>
      <c r="B433" s="34"/>
      <c r="C433" s="34"/>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50"/>
      <c r="B434" s="34"/>
      <c r="C434" s="34"/>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50"/>
      <c r="B435" s="34"/>
      <c r="C435" s="34"/>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50"/>
      <c r="B436" s="34"/>
      <c r="C436" s="34"/>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50"/>
      <c r="B437" s="34"/>
      <c r="C437" s="34"/>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50"/>
      <c r="B438" s="34"/>
      <c r="C438" s="34"/>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50"/>
      <c r="B439" s="34"/>
      <c r="C439" s="34"/>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50"/>
      <c r="B440" s="34"/>
      <c r="C440" s="34"/>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50"/>
      <c r="B441" s="34"/>
      <c r="C441" s="34"/>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50"/>
      <c r="B442" s="34"/>
      <c r="C442" s="34"/>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50"/>
      <c r="B443" s="34"/>
      <c r="C443" s="34"/>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50"/>
      <c r="B444" s="34"/>
      <c r="C444" s="34"/>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50"/>
      <c r="B445" s="34"/>
      <c r="C445" s="34"/>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50"/>
      <c r="B446" s="34"/>
      <c r="C446" s="34"/>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50"/>
      <c r="B447" s="34"/>
      <c r="C447" s="34"/>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50"/>
      <c r="B448" s="34"/>
      <c r="C448" s="34"/>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50"/>
      <c r="B449" s="34"/>
      <c r="C449" s="34"/>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50"/>
      <c r="B450" s="34"/>
      <c r="C450" s="34"/>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50"/>
      <c r="B451" s="34"/>
      <c r="C451" s="34"/>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50"/>
      <c r="B452" s="34"/>
      <c r="C452" s="34"/>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50"/>
      <c r="B453" s="34"/>
      <c r="C453" s="34"/>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50"/>
      <c r="B454" s="34"/>
      <c r="C454" s="34"/>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50"/>
      <c r="B455" s="34"/>
      <c r="C455" s="34"/>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50"/>
      <c r="B456" s="34"/>
      <c r="C456" s="34"/>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50"/>
      <c r="B457" s="34"/>
      <c r="C457" s="34"/>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50"/>
      <c r="B458" s="34"/>
      <c r="C458" s="34"/>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50"/>
      <c r="B459" s="34"/>
      <c r="C459" s="34"/>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50"/>
      <c r="B460" s="34"/>
      <c r="C460" s="34"/>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50"/>
      <c r="B461" s="34"/>
      <c r="C461" s="34"/>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50"/>
      <c r="B462" s="34"/>
      <c r="C462" s="34"/>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50"/>
      <c r="B463" s="34"/>
      <c r="C463" s="34"/>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50"/>
      <c r="B464" s="34"/>
      <c r="C464" s="34"/>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50"/>
      <c r="B465" s="34"/>
      <c r="C465" s="34"/>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50"/>
      <c r="B466" s="34"/>
      <c r="C466" s="34"/>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50"/>
      <c r="B467" s="34"/>
      <c r="C467" s="34"/>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50"/>
      <c r="B468" s="34"/>
      <c r="C468" s="34"/>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50"/>
      <c r="B469" s="34"/>
      <c r="C469" s="34"/>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50"/>
      <c r="B470" s="34"/>
      <c r="C470" s="34"/>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50"/>
      <c r="B471" s="34"/>
      <c r="C471" s="34"/>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50"/>
      <c r="B472" s="34"/>
      <c r="C472" s="34"/>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50"/>
      <c r="B473" s="34"/>
      <c r="C473" s="34"/>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50"/>
      <c r="B474" s="34"/>
      <c r="C474" s="34"/>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50"/>
      <c r="B475" s="34"/>
      <c r="C475" s="34"/>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50"/>
      <c r="B476" s="34"/>
      <c r="C476" s="34"/>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50"/>
      <c r="B477" s="34"/>
      <c r="C477" s="34"/>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50"/>
      <c r="B478" s="34"/>
      <c r="C478" s="34"/>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50"/>
      <c r="B479" s="34"/>
      <c r="C479" s="34"/>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50"/>
      <c r="B480" s="34"/>
      <c r="C480" s="34"/>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50"/>
      <c r="B481" s="34"/>
      <c r="C481" s="34"/>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50"/>
      <c r="B482" s="34"/>
      <c r="C482" s="34"/>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50"/>
      <c r="B483" s="34"/>
      <c r="C483" s="34"/>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50"/>
      <c r="B484" s="34"/>
      <c r="C484" s="34"/>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50"/>
      <c r="B485" s="34"/>
      <c r="C485" s="34"/>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50"/>
      <c r="B486" s="34"/>
      <c r="C486" s="34"/>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50"/>
      <c r="B487" s="34"/>
      <c r="C487" s="34"/>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50"/>
      <c r="B488" s="34"/>
      <c r="C488" s="34"/>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50"/>
      <c r="B489" s="34"/>
      <c r="C489" s="34"/>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50"/>
      <c r="B490" s="34"/>
      <c r="C490" s="34"/>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50"/>
      <c r="B491" s="34"/>
      <c r="C491" s="34"/>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50"/>
      <c r="B492" s="34"/>
      <c r="C492" s="34"/>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50"/>
      <c r="B493" s="34"/>
      <c r="C493" s="34"/>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50"/>
      <c r="B494" s="34"/>
      <c r="C494" s="34"/>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50"/>
      <c r="B495" s="34"/>
      <c r="C495" s="34"/>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50"/>
      <c r="B496" s="34"/>
      <c r="C496" s="34"/>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50"/>
      <c r="B497" s="34"/>
      <c r="C497" s="34"/>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50"/>
      <c r="B498" s="34"/>
      <c r="C498" s="34"/>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50"/>
      <c r="B499" s="34"/>
      <c r="C499" s="34"/>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50"/>
      <c r="B500" s="34"/>
      <c r="C500" s="34"/>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50"/>
      <c r="B501" s="34"/>
      <c r="C501" s="34"/>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50"/>
      <c r="B502" s="34"/>
      <c r="C502" s="34"/>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50"/>
      <c r="B503" s="34"/>
      <c r="C503" s="34"/>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50"/>
      <c r="B504" s="34"/>
      <c r="C504" s="34"/>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50"/>
      <c r="B505" s="34"/>
      <c r="C505" s="34"/>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50"/>
      <c r="B506" s="34"/>
      <c r="C506" s="34"/>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50"/>
      <c r="B507" s="34"/>
      <c r="C507" s="34"/>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50"/>
      <c r="B508" s="34"/>
      <c r="C508" s="34"/>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50"/>
      <c r="B509" s="34"/>
      <c r="C509" s="34"/>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50"/>
      <c r="B510" s="34"/>
      <c r="C510" s="34"/>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50"/>
      <c r="B511" s="34"/>
      <c r="C511" s="34"/>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50"/>
      <c r="B512" s="34"/>
      <c r="C512" s="34"/>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50"/>
      <c r="B513" s="34"/>
      <c r="C513" s="34"/>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50"/>
      <c r="B514" s="34"/>
      <c r="C514" s="34"/>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50"/>
      <c r="B515" s="34"/>
      <c r="C515" s="34"/>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50"/>
      <c r="B516" s="34"/>
      <c r="C516" s="34"/>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50"/>
      <c r="B517" s="34"/>
      <c r="C517" s="34"/>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50"/>
      <c r="B518" s="34"/>
      <c r="C518" s="34"/>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50"/>
      <c r="B519" s="34"/>
      <c r="C519" s="34"/>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50"/>
      <c r="B520" s="34"/>
      <c r="C520" s="34"/>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50"/>
      <c r="B521" s="34"/>
      <c r="C521" s="34"/>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50"/>
      <c r="B522" s="34"/>
      <c r="C522" s="34"/>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50"/>
      <c r="B523" s="34"/>
      <c r="C523" s="34"/>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50"/>
      <c r="B524" s="34"/>
      <c r="C524" s="34"/>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50"/>
      <c r="B525" s="34"/>
      <c r="C525" s="34"/>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50"/>
      <c r="B526" s="34"/>
      <c r="C526" s="34"/>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50"/>
      <c r="B527" s="34"/>
      <c r="C527" s="34"/>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50"/>
      <c r="B528" s="34"/>
      <c r="C528" s="34"/>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50"/>
      <c r="B529" s="34"/>
      <c r="C529" s="34"/>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50"/>
      <c r="B530" s="34"/>
      <c r="C530" s="34"/>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50"/>
      <c r="B531" s="34"/>
      <c r="C531" s="34"/>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50"/>
      <c r="B532" s="34"/>
      <c r="C532" s="34"/>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50"/>
      <c r="B533" s="34"/>
      <c r="C533" s="34"/>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50"/>
      <c r="B534" s="34"/>
      <c r="C534" s="34"/>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50"/>
      <c r="B535" s="34"/>
      <c r="C535" s="34"/>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50"/>
      <c r="B536" s="34"/>
      <c r="C536" s="34"/>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50"/>
      <c r="B537" s="34"/>
      <c r="C537" s="34"/>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50"/>
      <c r="B538" s="34"/>
      <c r="C538" s="34"/>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50"/>
      <c r="B539" s="34"/>
      <c r="C539" s="34"/>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50"/>
      <c r="B540" s="34"/>
      <c r="C540" s="34"/>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50"/>
      <c r="B541" s="34"/>
      <c r="C541" s="34"/>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50"/>
      <c r="B542" s="34"/>
      <c r="C542" s="34"/>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50"/>
      <c r="B543" s="34"/>
      <c r="C543" s="34"/>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50"/>
      <c r="B544" s="34"/>
      <c r="C544" s="34"/>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50"/>
      <c r="B545" s="34"/>
      <c r="C545" s="34"/>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50"/>
      <c r="B546" s="34"/>
      <c r="C546" s="34"/>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50"/>
      <c r="B547" s="34"/>
      <c r="C547" s="34"/>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50"/>
      <c r="B548" s="34"/>
      <c r="C548" s="34"/>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50"/>
      <c r="B549" s="34"/>
      <c r="C549" s="34"/>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50"/>
      <c r="B550" s="34"/>
      <c r="C550" s="34"/>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50"/>
      <c r="B551" s="34"/>
      <c r="C551" s="34"/>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50"/>
      <c r="B552" s="34"/>
      <c r="C552" s="34"/>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50"/>
      <c r="B553" s="34"/>
      <c r="C553" s="34"/>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50"/>
      <c r="B554" s="34"/>
      <c r="C554" s="34"/>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50"/>
      <c r="B555" s="34"/>
      <c r="C555" s="34"/>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50"/>
      <c r="B556" s="34"/>
      <c r="C556" s="34"/>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50"/>
      <c r="B557" s="34"/>
      <c r="C557" s="34"/>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50"/>
      <c r="B558" s="34"/>
      <c r="C558" s="34"/>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50"/>
      <c r="B559" s="34"/>
      <c r="C559" s="34"/>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50"/>
      <c r="B560" s="34"/>
      <c r="C560" s="34"/>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50"/>
      <c r="B561" s="34"/>
      <c r="C561" s="34"/>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50"/>
      <c r="B562" s="34"/>
      <c r="C562" s="34"/>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50"/>
      <c r="B563" s="34"/>
      <c r="C563" s="34"/>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50"/>
      <c r="B564" s="34"/>
      <c r="C564" s="34"/>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50"/>
      <c r="B565" s="34"/>
      <c r="C565" s="34"/>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50"/>
      <c r="B566" s="34"/>
      <c r="C566" s="34"/>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50"/>
      <c r="B567" s="34"/>
      <c r="C567" s="34"/>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50"/>
      <c r="B568" s="34"/>
      <c r="C568" s="34"/>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50"/>
      <c r="B569" s="34"/>
      <c r="C569" s="34"/>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50"/>
      <c r="B570" s="34"/>
      <c r="C570" s="34"/>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50"/>
      <c r="B571" s="34"/>
      <c r="C571" s="34"/>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50"/>
      <c r="B572" s="34"/>
      <c r="C572" s="34"/>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50"/>
      <c r="B573" s="34"/>
      <c r="C573" s="34"/>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50"/>
      <c r="B574" s="34"/>
      <c r="C574" s="34"/>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50"/>
      <c r="B575" s="34"/>
      <c r="C575" s="34"/>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50"/>
      <c r="B576" s="34"/>
      <c r="C576" s="34"/>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50"/>
      <c r="B577" s="34"/>
      <c r="C577" s="34"/>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50"/>
      <c r="B578" s="34"/>
      <c r="C578" s="34"/>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50"/>
      <c r="B579" s="34"/>
      <c r="C579" s="34"/>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50"/>
      <c r="B580" s="34"/>
      <c r="C580" s="34"/>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50"/>
      <c r="B581" s="34"/>
      <c r="C581" s="34"/>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50"/>
      <c r="B582" s="34"/>
      <c r="C582" s="34"/>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50"/>
      <c r="B583" s="34"/>
      <c r="C583" s="34"/>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50"/>
      <c r="B584" s="34"/>
      <c r="C584" s="34"/>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50"/>
      <c r="B585" s="34"/>
      <c r="C585" s="34"/>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50"/>
      <c r="B586" s="34"/>
      <c r="C586" s="34"/>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50"/>
      <c r="B587" s="34"/>
      <c r="C587" s="34"/>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50"/>
      <c r="B588" s="34"/>
      <c r="C588" s="34"/>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50"/>
      <c r="B589" s="34"/>
      <c r="C589" s="34"/>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50"/>
      <c r="B590" s="34"/>
      <c r="C590" s="34"/>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50"/>
      <c r="B591" s="34"/>
      <c r="C591" s="34"/>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50"/>
      <c r="B592" s="34"/>
      <c r="C592" s="34"/>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50"/>
      <c r="B593" s="34"/>
      <c r="C593" s="34"/>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50"/>
      <c r="B594" s="34"/>
      <c r="C594" s="34"/>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50"/>
      <c r="B595" s="34"/>
      <c r="C595" s="34"/>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50"/>
      <c r="B596" s="34"/>
      <c r="C596" s="34"/>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50"/>
      <c r="B597" s="34"/>
      <c r="C597" s="34"/>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50"/>
      <c r="B598" s="34"/>
      <c r="C598" s="34"/>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50"/>
      <c r="B599" s="34"/>
      <c r="C599" s="34"/>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50"/>
      <c r="B600" s="34"/>
      <c r="C600" s="34"/>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50"/>
      <c r="B601" s="34"/>
      <c r="C601" s="34"/>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50"/>
      <c r="B602" s="34"/>
      <c r="C602" s="34"/>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50"/>
      <c r="B603" s="34"/>
      <c r="C603" s="34"/>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50"/>
      <c r="B604" s="34"/>
      <c r="C604" s="34"/>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50"/>
      <c r="B605" s="34"/>
      <c r="C605" s="34"/>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50"/>
      <c r="B606" s="34"/>
      <c r="C606" s="34"/>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50"/>
      <c r="B607" s="34"/>
      <c r="C607" s="34"/>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50"/>
      <c r="B608" s="34"/>
      <c r="C608" s="34"/>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50"/>
      <c r="B609" s="34"/>
      <c r="C609" s="34"/>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50"/>
      <c r="B610" s="34"/>
      <c r="C610" s="34"/>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50"/>
      <c r="B611" s="34"/>
      <c r="C611" s="34"/>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50"/>
      <c r="B612" s="34"/>
      <c r="C612" s="34"/>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50"/>
      <c r="B613" s="34"/>
      <c r="C613" s="34"/>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50"/>
      <c r="B614" s="34"/>
      <c r="C614" s="34"/>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50"/>
      <c r="B615" s="34"/>
      <c r="C615" s="34"/>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50"/>
      <c r="B616" s="34"/>
      <c r="C616" s="34"/>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50"/>
      <c r="B617" s="34"/>
      <c r="C617" s="34"/>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50"/>
      <c r="B618" s="34"/>
      <c r="C618" s="34"/>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50"/>
      <c r="B619" s="34"/>
      <c r="C619" s="34"/>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50"/>
      <c r="B620" s="34"/>
      <c r="C620" s="34"/>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50"/>
      <c r="B621" s="34"/>
      <c r="C621" s="34"/>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50"/>
      <c r="B622" s="34"/>
      <c r="C622" s="34"/>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50"/>
      <c r="B623" s="34"/>
      <c r="C623" s="34"/>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50"/>
      <c r="B624" s="34"/>
      <c r="C624" s="34"/>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50"/>
      <c r="B625" s="34"/>
      <c r="C625" s="34"/>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50"/>
      <c r="B626" s="34"/>
      <c r="C626" s="34"/>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50"/>
      <c r="B627" s="34"/>
      <c r="C627" s="34"/>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50"/>
      <c r="B628" s="34"/>
      <c r="C628" s="34"/>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50"/>
      <c r="B629" s="34"/>
      <c r="C629" s="34"/>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50"/>
      <c r="B630" s="34"/>
      <c r="C630" s="34"/>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50"/>
      <c r="B631" s="34"/>
      <c r="C631" s="34"/>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50"/>
      <c r="B632" s="34"/>
      <c r="C632" s="34"/>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50"/>
      <c r="B633" s="34"/>
      <c r="C633" s="34"/>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50"/>
      <c r="B634" s="34"/>
      <c r="C634" s="34"/>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50"/>
      <c r="B635" s="34"/>
      <c r="C635" s="34"/>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50"/>
      <c r="B636" s="34"/>
      <c r="C636" s="34"/>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50"/>
      <c r="B637" s="34"/>
      <c r="C637" s="34"/>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50"/>
      <c r="B638" s="34"/>
      <c r="C638" s="34"/>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50"/>
      <c r="B639" s="34"/>
      <c r="C639" s="34"/>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50"/>
      <c r="B640" s="34"/>
      <c r="C640" s="34"/>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50"/>
      <c r="B641" s="34"/>
      <c r="C641" s="34"/>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50"/>
      <c r="B642" s="34"/>
      <c r="C642" s="34"/>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50"/>
      <c r="B643" s="34"/>
      <c r="C643" s="34"/>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50"/>
      <c r="B644" s="34"/>
      <c r="C644" s="34"/>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50"/>
      <c r="B645" s="34"/>
      <c r="C645" s="34"/>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50"/>
      <c r="B646" s="34"/>
      <c r="C646" s="34"/>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50"/>
      <c r="B647" s="34"/>
      <c r="C647" s="34"/>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50"/>
      <c r="B648" s="34"/>
      <c r="C648" s="34"/>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50"/>
      <c r="B649" s="34"/>
      <c r="C649" s="34"/>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50"/>
      <c r="B650" s="34"/>
      <c r="C650" s="34"/>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50"/>
      <c r="B651" s="34"/>
      <c r="C651" s="34"/>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50"/>
      <c r="B652" s="34"/>
      <c r="C652" s="34"/>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50"/>
      <c r="B653" s="34"/>
      <c r="C653" s="34"/>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50"/>
      <c r="B654" s="34"/>
      <c r="C654" s="34"/>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50"/>
      <c r="B655" s="34"/>
      <c r="C655" s="34"/>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50"/>
      <c r="B656" s="34"/>
      <c r="C656" s="34"/>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50"/>
      <c r="B657" s="34"/>
      <c r="C657" s="34"/>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50"/>
      <c r="B658" s="34"/>
      <c r="C658" s="34"/>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50"/>
      <c r="B659" s="34"/>
      <c r="C659" s="34"/>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50"/>
      <c r="B660" s="34"/>
      <c r="C660" s="34"/>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50"/>
      <c r="B661" s="34"/>
      <c r="C661" s="34"/>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50"/>
      <c r="B662" s="34"/>
      <c r="C662" s="34"/>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50"/>
      <c r="B663" s="34"/>
      <c r="C663" s="34"/>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50"/>
      <c r="B664" s="34"/>
      <c r="C664" s="34"/>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50"/>
      <c r="B665" s="34"/>
      <c r="C665" s="34"/>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50"/>
      <c r="B666" s="34"/>
      <c r="C666" s="34"/>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50"/>
      <c r="B667" s="34"/>
      <c r="C667" s="34"/>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50"/>
      <c r="B668" s="34"/>
      <c r="C668" s="34"/>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50"/>
      <c r="B669" s="34"/>
      <c r="C669" s="34"/>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50"/>
      <c r="B670" s="34"/>
      <c r="C670" s="34"/>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50"/>
      <c r="B671" s="34"/>
      <c r="C671" s="34"/>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50"/>
      <c r="B672" s="34"/>
      <c r="C672" s="34"/>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50"/>
      <c r="B673" s="34"/>
      <c r="C673" s="34"/>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50"/>
      <c r="B674" s="34"/>
      <c r="C674" s="34"/>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50"/>
      <c r="B675" s="34"/>
      <c r="C675" s="34"/>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50"/>
      <c r="B676" s="34"/>
      <c r="C676" s="34"/>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50"/>
      <c r="B677" s="34"/>
      <c r="C677" s="34"/>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50"/>
      <c r="B678" s="34"/>
      <c r="C678" s="34"/>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50"/>
      <c r="B679" s="34"/>
      <c r="C679" s="34"/>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50"/>
      <c r="B680" s="34"/>
      <c r="C680" s="34"/>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50"/>
      <c r="B681" s="34"/>
      <c r="C681" s="34"/>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50"/>
      <c r="B682" s="34"/>
      <c r="C682" s="34"/>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50"/>
      <c r="B683" s="34"/>
      <c r="C683" s="34"/>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50"/>
      <c r="B684" s="34"/>
      <c r="C684" s="34"/>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50"/>
      <c r="B685" s="34"/>
      <c r="C685" s="34"/>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50"/>
      <c r="B686" s="34"/>
      <c r="C686" s="34"/>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50"/>
      <c r="B687" s="34"/>
      <c r="C687" s="34"/>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50"/>
      <c r="B688" s="34"/>
      <c r="C688" s="34"/>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50"/>
      <c r="B689" s="34"/>
      <c r="C689" s="34"/>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50"/>
      <c r="B690" s="34"/>
      <c r="C690" s="34"/>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50"/>
      <c r="B691" s="34"/>
      <c r="C691" s="34"/>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50"/>
      <c r="B692" s="34"/>
      <c r="C692" s="34"/>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50"/>
      <c r="B693" s="34"/>
      <c r="C693" s="34"/>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50"/>
      <c r="B694" s="34"/>
      <c r="C694" s="34"/>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50"/>
      <c r="B695" s="34"/>
      <c r="C695" s="34"/>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50"/>
      <c r="B696" s="34"/>
      <c r="C696" s="34"/>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50"/>
      <c r="B697" s="34"/>
      <c r="C697" s="34"/>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50"/>
      <c r="B698" s="34"/>
      <c r="C698" s="34"/>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50"/>
      <c r="B699" s="34"/>
      <c r="C699" s="34"/>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50"/>
      <c r="B700" s="34"/>
      <c r="C700" s="34"/>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50"/>
      <c r="B701" s="34"/>
      <c r="C701" s="34"/>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50"/>
      <c r="B702" s="34"/>
      <c r="C702" s="34"/>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50"/>
      <c r="B703" s="34"/>
      <c r="C703" s="34"/>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50"/>
      <c r="B704" s="34"/>
      <c r="C704" s="34"/>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50"/>
      <c r="B705" s="34"/>
      <c r="C705" s="34"/>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50"/>
      <c r="B706" s="34"/>
      <c r="C706" s="34"/>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50"/>
      <c r="B707" s="34"/>
      <c r="C707" s="34"/>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50"/>
      <c r="B708" s="34"/>
      <c r="C708" s="34"/>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50"/>
      <c r="B709" s="34"/>
      <c r="C709" s="34"/>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50"/>
      <c r="B710" s="34"/>
      <c r="C710" s="34"/>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50"/>
      <c r="B711" s="34"/>
      <c r="C711" s="34"/>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50"/>
      <c r="B712" s="34"/>
      <c r="C712" s="34"/>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50"/>
      <c r="B713" s="34"/>
      <c r="C713" s="34"/>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50"/>
      <c r="B714" s="34"/>
      <c r="C714" s="34"/>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50"/>
      <c r="B715" s="34"/>
      <c r="C715" s="34"/>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50"/>
      <c r="B716" s="34"/>
      <c r="C716" s="34"/>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50"/>
      <c r="B717" s="34"/>
      <c r="C717" s="34"/>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50"/>
      <c r="B718" s="34"/>
      <c r="C718" s="34"/>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50"/>
      <c r="B719" s="34"/>
      <c r="C719" s="34"/>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50"/>
      <c r="B720" s="34"/>
      <c r="C720" s="34"/>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50"/>
      <c r="B721" s="34"/>
      <c r="C721" s="34"/>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50"/>
      <c r="B722" s="34"/>
      <c r="C722" s="34"/>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50"/>
      <c r="B723" s="34"/>
      <c r="C723" s="34"/>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50"/>
      <c r="B724" s="34"/>
      <c r="C724" s="34"/>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50"/>
      <c r="B725" s="34"/>
      <c r="C725" s="34"/>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50"/>
      <c r="B726" s="34"/>
      <c r="C726" s="34"/>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50"/>
      <c r="B727" s="34"/>
      <c r="C727" s="34"/>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50"/>
      <c r="B728" s="34"/>
      <c r="C728" s="34"/>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50"/>
      <c r="B729" s="34"/>
      <c r="C729" s="34"/>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50"/>
      <c r="B730" s="34"/>
      <c r="C730" s="34"/>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50"/>
      <c r="B731" s="34"/>
      <c r="C731" s="34"/>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50"/>
      <c r="B732" s="34"/>
      <c r="C732" s="34"/>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50"/>
      <c r="B733" s="34"/>
      <c r="C733" s="34"/>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50"/>
      <c r="B734" s="34"/>
      <c r="C734" s="34"/>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50"/>
      <c r="B735" s="34"/>
      <c r="C735" s="34"/>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50"/>
      <c r="B736" s="34"/>
      <c r="C736" s="34"/>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50"/>
      <c r="B737" s="34"/>
      <c r="C737" s="34"/>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50"/>
      <c r="B738" s="34"/>
      <c r="C738" s="34"/>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50"/>
      <c r="B739" s="34"/>
      <c r="C739" s="34"/>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50"/>
      <c r="B740" s="34"/>
      <c r="C740" s="34"/>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50"/>
      <c r="B741" s="34"/>
      <c r="C741" s="34"/>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50"/>
      <c r="B742" s="34"/>
      <c r="C742" s="34"/>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50"/>
      <c r="B743" s="34"/>
      <c r="C743" s="34"/>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50"/>
      <c r="B744" s="34"/>
      <c r="C744" s="34"/>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50"/>
      <c r="B745" s="34"/>
      <c r="C745" s="34"/>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50"/>
      <c r="B746" s="34"/>
      <c r="C746" s="34"/>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50"/>
      <c r="B747" s="34"/>
      <c r="C747" s="34"/>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50"/>
      <c r="B748" s="34"/>
      <c r="C748" s="34"/>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50"/>
      <c r="B749" s="34"/>
      <c r="C749" s="34"/>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50"/>
      <c r="B750" s="34"/>
      <c r="C750" s="34"/>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50"/>
      <c r="B751" s="34"/>
      <c r="C751" s="34"/>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50"/>
      <c r="B752" s="34"/>
      <c r="C752" s="34"/>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50"/>
      <c r="B753" s="34"/>
      <c r="C753" s="34"/>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50"/>
      <c r="B754" s="34"/>
      <c r="C754" s="34"/>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50"/>
      <c r="B755" s="34"/>
      <c r="C755" s="34"/>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50"/>
      <c r="B756" s="34"/>
      <c r="C756" s="34"/>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50"/>
      <c r="B757" s="34"/>
      <c r="C757" s="34"/>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50"/>
      <c r="B758" s="34"/>
      <c r="C758" s="34"/>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50"/>
      <c r="B759" s="34"/>
      <c r="C759" s="34"/>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50"/>
      <c r="B760" s="34"/>
      <c r="C760" s="34"/>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50"/>
      <c r="B761" s="34"/>
      <c r="C761" s="34"/>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50"/>
      <c r="B762" s="34"/>
      <c r="C762" s="34"/>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50"/>
      <c r="B763" s="34"/>
      <c r="C763" s="34"/>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50"/>
      <c r="B764" s="34"/>
      <c r="C764" s="34"/>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50"/>
      <c r="B765" s="34"/>
      <c r="C765" s="34"/>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50"/>
      <c r="B766" s="34"/>
      <c r="C766" s="34"/>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50"/>
      <c r="B767" s="34"/>
      <c r="C767" s="34"/>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50"/>
      <c r="B768" s="34"/>
      <c r="C768" s="34"/>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50"/>
      <c r="B769" s="34"/>
      <c r="C769" s="34"/>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50"/>
      <c r="B770" s="34"/>
      <c r="C770" s="34"/>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50"/>
      <c r="B771" s="34"/>
      <c r="C771" s="34"/>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50"/>
      <c r="B772" s="34"/>
      <c r="C772" s="34"/>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50"/>
      <c r="B773" s="34"/>
      <c r="C773" s="34"/>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50"/>
      <c r="B774" s="34"/>
      <c r="C774" s="34"/>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50"/>
      <c r="B775" s="34"/>
      <c r="C775" s="34"/>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50"/>
      <c r="B776" s="34"/>
      <c r="C776" s="34"/>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50"/>
      <c r="B777" s="34"/>
      <c r="C777" s="34"/>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50"/>
      <c r="B778" s="34"/>
      <c r="C778" s="34"/>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50"/>
      <c r="B779" s="34"/>
      <c r="C779" s="34"/>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50"/>
      <c r="B780" s="34"/>
      <c r="C780" s="34"/>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50"/>
      <c r="B781" s="34"/>
      <c r="C781" s="34"/>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50"/>
      <c r="B782" s="34"/>
      <c r="C782" s="34"/>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50"/>
      <c r="B783" s="34"/>
      <c r="C783" s="34"/>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50"/>
      <c r="B784" s="34"/>
      <c r="C784" s="34"/>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50"/>
      <c r="B785" s="34"/>
      <c r="C785" s="34"/>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50"/>
      <c r="B786" s="34"/>
      <c r="C786" s="34"/>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50"/>
      <c r="B787" s="34"/>
      <c r="C787" s="34"/>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50"/>
      <c r="B788" s="34"/>
      <c r="C788" s="34"/>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50"/>
      <c r="B789" s="34"/>
      <c r="C789" s="34"/>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50"/>
      <c r="B790" s="34"/>
      <c r="C790" s="34"/>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50"/>
      <c r="B791" s="34"/>
      <c r="C791" s="34"/>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50"/>
      <c r="B792" s="34"/>
      <c r="C792" s="34"/>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50"/>
      <c r="B793" s="34"/>
      <c r="C793" s="34"/>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50"/>
      <c r="B794" s="34"/>
      <c r="C794" s="34"/>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50"/>
      <c r="B795" s="34"/>
      <c r="C795" s="34"/>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50"/>
      <c r="B796" s="34"/>
      <c r="C796" s="34"/>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50"/>
      <c r="B797" s="34"/>
      <c r="C797" s="34"/>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50"/>
      <c r="B798" s="34"/>
      <c r="C798" s="34"/>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50"/>
      <c r="B799" s="34"/>
      <c r="C799" s="34"/>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50"/>
      <c r="B800" s="34"/>
      <c r="C800" s="34"/>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50"/>
      <c r="B801" s="34"/>
      <c r="C801" s="34"/>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50"/>
      <c r="B802" s="34"/>
      <c r="C802" s="34"/>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50"/>
      <c r="B803" s="34"/>
      <c r="C803" s="34"/>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50"/>
      <c r="B804" s="34"/>
      <c r="C804" s="34"/>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50"/>
      <c r="B805" s="34"/>
      <c r="C805" s="34"/>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50"/>
      <c r="B806" s="34"/>
      <c r="C806" s="34"/>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50"/>
      <c r="B807" s="34"/>
      <c r="C807" s="34"/>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50"/>
      <c r="B808" s="34"/>
      <c r="C808" s="34"/>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50"/>
      <c r="B809" s="34"/>
      <c r="C809" s="34"/>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50"/>
      <c r="B810" s="34"/>
      <c r="C810" s="34"/>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50"/>
      <c r="B811" s="34"/>
      <c r="C811" s="34"/>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50"/>
      <c r="B812" s="34"/>
      <c r="C812" s="34"/>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50"/>
      <c r="B813" s="34"/>
      <c r="C813" s="34"/>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50"/>
      <c r="B814" s="34"/>
      <c r="C814" s="34"/>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50"/>
      <c r="B815" s="34"/>
      <c r="C815" s="34"/>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50"/>
      <c r="B816" s="34"/>
      <c r="C816" s="34"/>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50"/>
      <c r="B817" s="34"/>
      <c r="C817" s="34"/>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50"/>
      <c r="B818" s="34"/>
      <c r="C818" s="34"/>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50"/>
      <c r="B819" s="34"/>
      <c r="C819" s="34"/>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50"/>
      <c r="B820" s="34"/>
      <c r="C820" s="34"/>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50"/>
      <c r="B821" s="34"/>
      <c r="C821" s="34"/>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50"/>
      <c r="B822" s="34"/>
      <c r="C822" s="34"/>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50"/>
      <c r="B823" s="34"/>
      <c r="C823" s="34"/>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50"/>
      <c r="B824" s="34"/>
      <c r="C824" s="34"/>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50"/>
      <c r="B825" s="34"/>
      <c r="C825" s="34"/>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50"/>
      <c r="B826" s="34"/>
      <c r="C826" s="34"/>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50"/>
      <c r="B827" s="34"/>
      <c r="C827" s="34"/>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50"/>
      <c r="B828" s="34"/>
      <c r="C828" s="34"/>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50"/>
      <c r="B829" s="34"/>
      <c r="C829" s="34"/>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50"/>
      <c r="B830" s="34"/>
      <c r="C830" s="34"/>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50"/>
      <c r="B831" s="34"/>
      <c r="C831" s="34"/>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50"/>
      <c r="B832" s="34"/>
      <c r="C832" s="34"/>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50"/>
      <c r="B833" s="34"/>
      <c r="C833" s="34"/>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50"/>
      <c r="B834" s="34"/>
      <c r="C834" s="34"/>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50"/>
      <c r="B835" s="34"/>
      <c r="C835" s="34"/>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50"/>
      <c r="B836" s="34"/>
      <c r="C836" s="34"/>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50"/>
      <c r="B837" s="34"/>
      <c r="C837" s="34"/>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50"/>
      <c r="B838" s="34"/>
      <c r="C838" s="34"/>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50"/>
      <c r="B839" s="34"/>
      <c r="C839" s="34"/>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50"/>
      <c r="B840" s="34"/>
      <c r="C840" s="34"/>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50"/>
      <c r="B841" s="34"/>
      <c r="C841" s="34"/>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50"/>
      <c r="B842" s="34"/>
      <c r="C842" s="34"/>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50"/>
      <c r="B843" s="34"/>
      <c r="C843" s="34"/>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50"/>
      <c r="B844" s="34"/>
      <c r="C844" s="34"/>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50"/>
      <c r="B845" s="34"/>
      <c r="C845" s="34"/>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50"/>
      <c r="B846" s="34"/>
      <c r="C846" s="34"/>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50"/>
      <c r="B847" s="34"/>
      <c r="C847" s="34"/>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50"/>
      <c r="B848" s="34"/>
      <c r="C848" s="34"/>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50"/>
      <c r="B849" s="34"/>
      <c r="C849" s="34"/>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50"/>
      <c r="B850" s="34"/>
      <c r="C850" s="34"/>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50"/>
      <c r="B851" s="34"/>
      <c r="C851" s="34"/>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50"/>
      <c r="B852" s="34"/>
      <c r="C852" s="34"/>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50"/>
      <c r="B853" s="34"/>
      <c r="C853" s="34"/>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50"/>
      <c r="B854" s="34"/>
      <c r="C854" s="34"/>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50"/>
      <c r="B855" s="34"/>
      <c r="C855" s="34"/>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50"/>
      <c r="B856" s="34"/>
      <c r="C856" s="34"/>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50"/>
      <c r="B857" s="34"/>
      <c r="C857" s="34"/>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50"/>
      <c r="B858" s="34"/>
      <c r="C858" s="34"/>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50"/>
      <c r="B859" s="34"/>
      <c r="C859" s="34"/>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50"/>
      <c r="B860" s="34"/>
      <c r="C860" s="34"/>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50"/>
      <c r="B861" s="34"/>
      <c r="C861" s="34"/>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50"/>
      <c r="B862" s="34"/>
      <c r="C862" s="34"/>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50"/>
      <c r="B863" s="34"/>
      <c r="C863" s="34"/>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50"/>
      <c r="B864" s="34"/>
      <c r="C864" s="34"/>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50"/>
      <c r="B865" s="34"/>
      <c r="C865" s="34"/>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50"/>
      <c r="B866" s="34"/>
      <c r="C866" s="34"/>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50"/>
      <c r="B867" s="34"/>
      <c r="C867" s="34"/>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50"/>
      <c r="B868" s="34"/>
      <c r="C868" s="34"/>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50"/>
      <c r="B869" s="34"/>
      <c r="C869" s="34"/>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50"/>
      <c r="B870" s="34"/>
      <c r="C870" s="34"/>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50"/>
      <c r="B871" s="34"/>
      <c r="C871" s="34"/>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50"/>
      <c r="B872" s="34"/>
      <c r="C872" s="34"/>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50"/>
      <c r="B873" s="34"/>
      <c r="C873" s="34"/>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50"/>
      <c r="B874" s="34"/>
      <c r="C874" s="34"/>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50"/>
      <c r="B875" s="34"/>
      <c r="C875" s="34"/>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50"/>
      <c r="B876" s="34"/>
      <c r="C876" s="34"/>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50"/>
      <c r="B877" s="34"/>
      <c r="C877" s="34"/>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50"/>
      <c r="B878" s="34"/>
      <c r="C878" s="34"/>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50"/>
      <c r="B879" s="34"/>
      <c r="C879" s="34"/>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50"/>
      <c r="B880" s="34"/>
      <c r="C880" s="34"/>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50"/>
      <c r="B881" s="34"/>
      <c r="C881" s="34"/>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50"/>
      <c r="B882" s="34"/>
      <c r="C882" s="34"/>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50"/>
      <c r="B883" s="34"/>
      <c r="C883" s="34"/>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50"/>
      <c r="B884" s="34"/>
      <c r="C884" s="34"/>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50"/>
      <c r="B885" s="34"/>
      <c r="C885" s="34"/>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50"/>
      <c r="B886" s="34"/>
      <c r="C886" s="34"/>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50"/>
      <c r="B887" s="34"/>
      <c r="C887" s="34"/>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50"/>
      <c r="B888" s="34"/>
      <c r="C888" s="34"/>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50"/>
      <c r="B889" s="34"/>
      <c r="C889" s="34"/>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50"/>
      <c r="B890" s="34"/>
      <c r="C890" s="34"/>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50"/>
      <c r="B891" s="34"/>
      <c r="C891" s="34"/>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50"/>
      <c r="B892" s="34"/>
      <c r="C892" s="34"/>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50"/>
      <c r="B893" s="34"/>
      <c r="C893" s="34"/>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50"/>
      <c r="B894" s="34"/>
      <c r="C894" s="34"/>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50"/>
      <c r="B895" s="34"/>
      <c r="C895" s="34"/>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50"/>
      <c r="B896" s="34"/>
      <c r="C896" s="34"/>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50"/>
      <c r="B897" s="34"/>
      <c r="C897" s="34"/>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50"/>
      <c r="B898" s="34"/>
      <c r="C898" s="34"/>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50"/>
      <c r="B899" s="34"/>
      <c r="C899" s="34"/>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50"/>
      <c r="B900" s="34"/>
      <c r="C900" s="34"/>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50"/>
      <c r="B901" s="34"/>
      <c r="C901" s="34"/>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50"/>
      <c r="B902" s="34"/>
      <c r="C902" s="34"/>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50"/>
      <c r="B903" s="34"/>
      <c r="C903" s="34"/>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50"/>
      <c r="B904" s="34"/>
      <c r="C904" s="34"/>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50"/>
      <c r="B905" s="34"/>
      <c r="C905" s="34"/>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50"/>
      <c r="B906" s="34"/>
      <c r="C906" s="34"/>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50"/>
      <c r="B907" s="34"/>
      <c r="C907" s="34"/>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50"/>
      <c r="B908" s="34"/>
      <c r="C908" s="34"/>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50"/>
      <c r="B909" s="34"/>
      <c r="C909" s="34"/>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50"/>
      <c r="B910" s="34"/>
      <c r="C910" s="34"/>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50"/>
      <c r="B911" s="34"/>
      <c r="C911" s="34"/>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50"/>
      <c r="B912" s="34"/>
      <c r="C912" s="34"/>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50"/>
      <c r="B913" s="34"/>
      <c r="C913" s="34"/>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50"/>
      <c r="B914" s="34"/>
      <c r="C914" s="34"/>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50"/>
      <c r="B915" s="34"/>
      <c r="C915" s="34"/>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50"/>
      <c r="B916" s="34"/>
      <c r="C916" s="34"/>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50"/>
      <c r="B917" s="34"/>
      <c r="C917" s="34"/>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50"/>
      <c r="B918" s="34"/>
      <c r="C918" s="34"/>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50"/>
      <c r="B919" s="34"/>
      <c r="C919" s="34"/>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50"/>
      <c r="B920" s="34"/>
      <c r="C920" s="34"/>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50"/>
      <c r="B921" s="34"/>
      <c r="C921" s="34"/>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50"/>
      <c r="B922" s="34"/>
      <c r="C922" s="34"/>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50"/>
      <c r="B923" s="34"/>
      <c r="C923" s="34"/>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50"/>
      <c r="B924" s="34"/>
      <c r="C924" s="34"/>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50"/>
      <c r="B925" s="34"/>
      <c r="C925" s="34"/>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50"/>
      <c r="B926" s="34"/>
      <c r="C926" s="34"/>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50"/>
      <c r="B927" s="34"/>
      <c r="C927" s="34"/>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50"/>
      <c r="B928" s="34"/>
      <c r="C928" s="34"/>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50"/>
      <c r="B929" s="34"/>
      <c r="C929" s="34"/>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50"/>
      <c r="B930" s="34"/>
      <c r="C930" s="34"/>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50"/>
      <c r="B931" s="34"/>
      <c r="C931" s="34"/>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50"/>
      <c r="B932" s="34"/>
      <c r="C932" s="34"/>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50"/>
      <c r="B933" s="34"/>
      <c r="C933" s="34"/>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50"/>
      <c r="B934" s="34"/>
      <c r="C934" s="34"/>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50"/>
      <c r="B935" s="34"/>
      <c r="C935" s="34"/>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50"/>
      <c r="B936" s="34"/>
      <c r="C936" s="34"/>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50"/>
      <c r="B937" s="34"/>
      <c r="C937" s="34"/>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50"/>
      <c r="B938" s="34"/>
      <c r="C938" s="34"/>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50"/>
      <c r="B939" s="34"/>
      <c r="C939" s="34"/>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50"/>
      <c r="B940" s="34"/>
      <c r="C940" s="34"/>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50"/>
      <c r="B941" s="34"/>
      <c r="C941" s="34"/>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50"/>
      <c r="B942" s="34"/>
      <c r="C942" s="34"/>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50"/>
      <c r="B943" s="34"/>
      <c r="C943" s="34"/>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50"/>
      <c r="B944" s="34"/>
      <c r="C944" s="34"/>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50"/>
      <c r="B945" s="34"/>
      <c r="C945" s="34"/>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50"/>
      <c r="B946" s="34"/>
      <c r="C946" s="34"/>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50"/>
      <c r="B947" s="34"/>
      <c r="C947" s="34"/>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50"/>
      <c r="B948" s="34"/>
      <c r="C948" s="34"/>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50"/>
      <c r="B949" s="34"/>
      <c r="C949" s="34"/>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50"/>
      <c r="B950" s="34"/>
      <c r="C950" s="34"/>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50"/>
      <c r="B951" s="34"/>
      <c r="C951" s="34"/>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50"/>
      <c r="B952" s="34"/>
      <c r="C952" s="34"/>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50"/>
      <c r="B953" s="34"/>
      <c r="C953" s="34"/>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50"/>
      <c r="B954" s="34"/>
      <c r="C954" s="34"/>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50"/>
      <c r="B955" s="34"/>
      <c r="C955" s="34"/>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50"/>
      <c r="B956" s="34"/>
      <c r="C956" s="34"/>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50"/>
      <c r="B957" s="34"/>
      <c r="C957" s="34"/>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50"/>
      <c r="B958" s="34"/>
      <c r="C958" s="34"/>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50"/>
      <c r="B959" s="34"/>
      <c r="C959" s="34"/>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50"/>
      <c r="B960" s="34"/>
      <c r="C960" s="34"/>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50"/>
      <c r="B961" s="34"/>
      <c r="C961" s="34"/>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50"/>
      <c r="B962" s="34"/>
      <c r="C962" s="34"/>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50"/>
      <c r="B963" s="34"/>
      <c r="C963" s="34"/>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50"/>
      <c r="B964" s="34"/>
      <c r="C964" s="34"/>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50"/>
      <c r="B965" s="34"/>
      <c r="C965" s="34"/>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50"/>
      <c r="B966" s="34"/>
      <c r="C966" s="34"/>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50"/>
      <c r="B967" s="34"/>
      <c r="C967" s="34"/>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50"/>
      <c r="B968" s="34"/>
      <c r="C968" s="34"/>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50"/>
      <c r="B969" s="34"/>
      <c r="C969" s="34"/>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50"/>
      <c r="B970" s="34"/>
      <c r="C970" s="34"/>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50"/>
      <c r="B971" s="34"/>
      <c r="C971" s="34"/>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50"/>
      <c r="B972" s="34"/>
      <c r="C972" s="34"/>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50"/>
      <c r="B973" s="34"/>
      <c r="C973" s="34"/>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50"/>
      <c r="B974" s="34"/>
      <c r="C974" s="34"/>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sheetData>
  <mergeCells count="11">
    <mergeCell ref="B101:C101"/>
    <mergeCell ref="B103:H103"/>
    <mergeCell ref="B164:C164"/>
    <mergeCell ref="B165:G165"/>
    <mergeCell ref="A3:I3"/>
    <mergeCell ref="B57:C57"/>
    <mergeCell ref="B59:H59"/>
    <mergeCell ref="B77:C77"/>
    <mergeCell ref="B79:H79"/>
    <mergeCell ref="B92:C92"/>
    <mergeCell ref="B94:H94"/>
  </mergeCells>
  <pageMargins left="0.511811024" right="0.511811024" top="0.78740157499999996" bottom="0.78740157499999996"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G3" sqref="G3:G7"/>
    </sheetView>
  </sheetViews>
  <sheetFormatPr defaultColWidth="14.42578125" defaultRowHeight="15" customHeight="1"/>
  <cols>
    <col min="1" max="1" width="6.85546875" customWidth="1"/>
    <col min="2" max="2" width="19.42578125" customWidth="1"/>
    <col min="3" max="3" width="14" customWidth="1"/>
    <col min="4" max="4" width="7.140625" customWidth="1"/>
    <col min="5" max="5" width="5.7109375" customWidth="1"/>
    <col min="6" max="6" width="7.28515625" customWidth="1"/>
    <col min="7" max="7" width="15.140625" customWidth="1"/>
    <col min="8" max="8" width="17.42578125" customWidth="1"/>
    <col min="9" max="9" width="20" customWidth="1"/>
    <col min="10" max="26" width="10.85546875" customWidth="1"/>
  </cols>
  <sheetData>
    <row r="1" spans="1:26" ht="78.75">
      <c r="A1" s="15" t="s">
        <v>0</v>
      </c>
      <c r="B1" s="15" t="s">
        <v>1</v>
      </c>
      <c r="C1" s="15" t="s">
        <v>2</v>
      </c>
      <c r="D1" s="15" t="s">
        <v>3</v>
      </c>
      <c r="E1" s="15" t="s">
        <v>4</v>
      </c>
      <c r="F1" s="15" t="s">
        <v>5</v>
      </c>
      <c r="G1" s="16" t="s">
        <v>6</v>
      </c>
      <c r="H1" s="16" t="s">
        <v>127</v>
      </c>
      <c r="I1" s="16" t="s">
        <v>19</v>
      </c>
      <c r="J1" s="17"/>
      <c r="K1" s="17"/>
      <c r="L1" s="17"/>
      <c r="M1" s="17"/>
      <c r="N1" s="17"/>
      <c r="O1" s="17"/>
      <c r="P1" s="17"/>
      <c r="Q1" s="17"/>
      <c r="R1" s="17"/>
      <c r="S1" s="17"/>
      <c r="T1" s="17"/>
      <c r="U1" s="17"/>
      <c r="V1" s="17"/>
      <c r="W1" s="17"/>
      <c r="X1" s="17"/>
      <c r="Y1" s="17"/>
      <c r="Z1" s="17"/>
    </row>
    <row r="2" spans="1:26">
      <c r="A2" s="63" t="s">
        <v>467</v>
      </c>
      <c r="B2" s="64"/>
      <c r="C2" s="64"/>
      <c r="D2" s="64"/>
      <c r="E2" s="64"/>
      <c r="F2" s="64"/>
      <c r="G2" s="64"/>
      <c r="H2" s="64"/>
      <c r="I2" s="65"/>
      <c r="J2" s="17"/>
      <c r="K2" s="17"/>
      <c r="L2" s="17"/>
      <c r="M2" s="17"/>
      <c r="N2" s="17"/>
      <c r="O2" s="17"/>
      <c r="P2" s="17"/>
      <c r="Q2" s="17"/>
      <c r="R2" s="17"/>
      <c r="S2" s="17"/>
      <c r="T2" s="17"/>
      <c r="U2" s="17"/>
      <c r="V2" s="17"/>
      <c r="W2" s="17"/>
      <c r="X2" s="17"/>
      <c r="Y2" s="17"/>
      <c r="Z2" s="17"/>
    </row>
    <row r="3" spans="1:26" ht="31.5">
      <c r="A3" s="3" t="s">
        <v>468</v>
      </c>
      <c r="B3" s="9" t="s">
        <v>469</v>
      </c>
      <c r="C3" s="10" t="s">
        <v>470</v>
      </c>
      <c r="D3" s="3">
        <v>1</v>
      </c>
      <c r="E3" s="3" t="s">
        <v>24</v>
      </c>
      <c r="F3" s="3">
        <v>12</v>
      </c>
      <c r="G3" s="4"/>
      <c r="H3" s="4">
        <f t="shared" ref="H3:H7" si="0">D3*F3*G3</f>
        <v>0</v>
      </c>
      <c r="I3" s="3"/>
      <c r="J3" s="17"/>
      <c r="K3" s="17"/>
      <c r="L3" s="17"/>
      <c r="M3" s="17"/>
      <c r="N3" s="17"/>
      <c r="O3" s="17"/>
      <c r="P3" s="17"/>
      <c r="Q3" s="17"/>
      <c r="R3" s="17"/>
      <c r="S3" s="17"/>
      <c r="T3" s="17"/>
      <c r="U3" s="17"/>
      <c r="V3" s="17"/>
      <c r="W3" s="17"/>
      <c r="X3" s="17"/>
      <c r="Y3" s="17"/>
      <c r="Z3" s="17"/>
    </row>
    <row r="4" spans="1:26" ht="31.5">
      <c r="A4" s="3" t="s">
        <v>471</v>
      </c>
      <c r="B4" s="53" t="s">
        <v>472</v>
      </c>
      <c r="C4" s="28" t="s">
        <v>93</v>
      </c>
      <c r="D4" s="28">
        <v>1</v>
      </c>
      <c r="E4" s="28" t="s">
        <v>90</v>
      </c>
      <c r="F4" s="28">
        <v>1</v>
      </c>
      <c r="G4" s="30"/>
      <c r="H4" s="30">
        <f t="shared" si="0"/>
        <v>0</v>
      </c>
      <c r="I4" s="4"/>
      <c r="J4" s="17"/>
      <c r="K4" s="17"/>
      <c r="L4" s="17"/>
      <c r="M4" s="17"/>
      <c r="N4" s="17"/>
      <c r="O4" s="17"/>
      <c r="P4" s="17"/>
      <c r="Q4" s="17"/>
      <c r="R4" s="17"/>
      <c r="S4" s="17"/>
      <c r="T4" s="17"/>
      <c r="U4" s="17"/>
      <c r="V4" s="17"/>
      <c r="W4" s="17"/>
      <c r="X4" s="17"/>
      <c r="Y4" s="17"/>
      <c r="Z4" s="17"/>
    </row>
    <row r="5" spans="1:26" ht="15.75">
      <c r="A5" s="3" t="s">
        <v>473</v>
      </c>
      <c r="B5" s="9" t="s">
        <v>474</v>
      </c>
      <c r="C5" s="10" t="s">
        <v>23</v>
      </c>
      <c r="D5" s="3">
        <v>1</v>
      </c>
      <c r="E5" s="3" t="s">
        <v>24</v>
      </c>
      <c r="F5" s="3">
        <v>12</v>
      </c>
      <c r="G5" s="4"/>
      <c r="H5" s="4">
        <f t="shared" si="0"/>
        <v>0</v>
      </c>
      <c r="I5" s="3"/>
      <c r="J5" s="17"/>
      <c r="K5" s="17"/>
      <c r="L5" s="17"/>
      <c r="M5" s="17"/>
      <c r="N5" s="17"/>
      <c r="O5" s="17"/>
      <c r="P5" s="17"/>
      <c r="Q5" s="17"/>
      <c r="R5" s="17"/>
      <c r="S5" s="17"/>
      <c r="T5" s="17"/>
      <c r="U5" s="17"/>
      <c r="V5" s="17"/>
      <c r="W5" s="17"/>
      <c r="X5" s="17"/>
      <c r="Y5" s="17"/>
      <c r="Z5" s="17"/>
    </row>
    <row r="6" spans="1:26" ht="15.75">
      <c r="A6" s="3" t="s">
        <v>475</v>
      </c>
      <c r="B6" s="9" t="s">
        <v>476</v>
      </c>
      <c r="C6" s="10" t="s">
        <v>23</v>
      </c>
      <c r="D6" s="3">
        <v>1</v>
      </c>
      <c r="E6" s="3" t="s">
        <v>24</v>
      </c>
      <c r="F6" s="3">
        <v>12</v>
      </c>
      <c r="G6" s="4"/>
      <c r="H6" s="4">
        <f t="shared" si="0"/>
        <v>0</v>
      </c>
      <c r="I6" s="3"/>
      <c r="J6" s="17"/>
      <c r="K6" s="17"/>
      <c r="L6" s="17"/>
      <c r="M6" s="17"/>
      <c r="N6" s="17"/>
      <c r="O6" s="17"/>
      <c r="P6" s="17"/>
      <c r="Q6" s="17"/>
      <c r="R6" s="17"/>
      <c r="S6" s="17"/>
      <c r="T6" s="17"/>
      <c r="U6" s="17"/>
      <c r="V6" s="17"/>
      <c r="W6" s="17"/>
      <c r="X6" s="17"/>
      <c r="Y6" s="17"/>
      <c r="Z6" s="17"/>
    </row>
    <row r="7" spans="1:26" ht="47.25">
      <c r="A7" s="3" t="s">
        <v>477</v>
      </c>
      <c r="B7" s="9" t="s">
        <v>478</v>
      </c>
      <c r="C7" s="10" t="s">
        <v>23</v>
      </c>
      <c r="D7" s="3">
        <v>1</v>
      </c>
      <c r="E7" s="3" t="s">
        <v>24</v>
      </c>
      <c r="F7" s="3">
        <v>12</v>
      </c>
      <c r="G7" s="4"/>
      <c r="H7" s="4">
        <f t="shared" si="0"/>
        <v>0</v>
      </c>
      <c r="I7" s="3"/>
      <c r="J7" s="17"/>
      <c r="K7" s="17"/>
      <c r="L7" s="17"/>
      <c r="M7" s="17"/>
      <c r="N7" s="17"/>
      <c r="O7" s="17"/>
      <c r="P7" s="17"/>
      <c r="Q7" s="17"/>
      <c r="R7" s="17"/>
      <c r="S7" s="17"/>
      <c r="T7" s="17"/>
      <c r="U7" s="17"/>
      <c r="V7" s="17"/>
      <c r="W7" s="17"/>
      <c r="X7" s="17"/>
      <c r="Y7" s="17"/>
      <c r="Z7" s="17"/>
    </row>
    <row r="8" spans="1:26" ht="15.75">
      <c r="A8" s="66" t="s">
        <v>479</v>
      </c>
      <c r="B8" s="67"/>
      <c r="C8" s="67"/>
      <c r="D8" s="67"/>
      <c r="E8" s="67"/>
      <c r="F8" s="67"/>
      <c r="G8" s="68"/>
      <c r="H8" s="54">
        <f>SUM(H3:H7)</f>
        <v>0</v>
      </c>
      <c r="I8" s="12"/>
      <c r="J8" s="17"/>
      <c r="K8" s="17"/>
      <c r="L8" s="17"/>
      <c r="M8" s="17"/>
      <c r="N8" s="17"/>
      <c r="O8" s="17"/>
      <c r="P8" s="17"/>
      <c r="Q8" s="17"/>
      <c r="R8" s="17"/>
      <c r="S8" s="17"/>
      <c r="T8" s="17"/>
      <c r="U8" s="17"/>
      <c r="V8" s="17"/>
      <c r="W8" s="17"/>
      <c r="X8" s="17"/>
      <c r="Y8" s="17"/>
      <c r="Z8" s="17"/>
    </row>
    <row r="9" spans="1:26">
      <c r="A9" s="17"/>
      <c r="B9" s="17"/>
      <c r="C9" s="17"/>
      <c r="D9" s="17"/>
      <c r="E9" s="17"/>
      <c r="F9" s="17"/>
      <c r="G9" s="17"/>
      <c r="H9" s="17"/>
      <c r="I9" s="17"/>
      <c r="J9" s="17"/>
      <c r="K9" s="17"/>
      <c r="L9" s="17"/>
      <c r="M9" s="17"/>
      <c r="N9" s="17"/>
      <c r="O9" s="17"/>
      <c r="P9" s="17"/>
      <c r="Q9" s="17"/>
      <c r="R9" s="17"/>
      <c r="S9" s="17"/>
      <c r="T9" s="17"/>
      <c r="U9" s="17"/>
      <c r="V9" s="17"/>
      <c r="W9" s="17"/>
      <c r="X9" s="17"/>
      <c r="Y9" s="17"/>
      <c r="Z9" s="17"/>
    </row>
    <row r="10" spans="1:26">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5.75" customHeight="1">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5.75" customHeigh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5.75" customHeigh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5.75"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5.75" customHeight="1">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5.7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5.7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5.7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sheetData>
  <mergeCells count="2">
    <mergeCell ref="A2:I2"/>
    <mergeCell ref="A8:G8"/>
  </mergeCells>
  <pageMargins left="0.511811024" right="0.511811024" top="0.78740157499999996" bottom="0.78740157499999996"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election activeCell="I6" sqref="I6"/>
    </sheetView>
  </sheetViews>
  <sheetFormatPr defaultColWidth="14.42578125" defaultRowHeight="15" customHeight="1"/>
  <cols>
    <col min="1" max="1" width="7.28515625" customWidth="1"/>
    <col min="2" max="2" width="20.42578125" customWidth="1"/>
    <col min="3" max="3" width="14" customWidth="1"/>
    <col min="4" max="4" width="7.140625" customWidth="1"/>
    <col min="5" max="5" width="7.7109375" customWidth="1"/>
    <col min="6" max="6" width="7.28515625" customWidth="1"/>
    <col min="7" max="7" width="18.85546875" customWidth="1"/>
    <col min="8" max="8" width="18.42578125" customWidth="1"/>
    <col min="9" max="9" width="34.85546875" customWidth="1"/>
    <col min="10" max="26" width="11.42578125" customWidth="1"/>
  </cols>
  <sheetData>
    <row r="1" spans="1:9" ht="47.25">
      <c r="A1" s="15" t="s">
        <v>0</v>
      </c>
      <c r="B1" s="15" t="s">
        <v>1</v>
      </c>
      <c r="C1" s="15" t="s">
        <v>2</v>
      </c>
      <c r="D1" s="15" t="s">
        <v>3</v>
      </c>
      <c r="E1" s="15" t="s">
        <v>4</v>
      </c>
      <c r="F1" s="15" t="s">
        <v>5</v>
      </c>
      <c r="G1" s="16" t="s">
        <v>6</v>
      </c>
      <c r="H1" s="16" t="s">
        <v>127</v>
      </c>
      <c r="I1" s="16" t="s">
        <v>19</v>
      </c>
    </row>
    <row r="2" spans="1:9">
      <c r="A2" s="74" t="s">
        <v>480</v>
      </c>
      <c r="B2" s="67"/>
      <c r="C2" s="67"/>
      <c r="D2" s="67"/>
      <c r="E2" s="67"/>
      <c r="F2" s="67"/>
      <c r="G2" s="67"/>
      <c r="H2" s="67"/>
      <c r="I2" s="70"/>
    </row>
    <row r="3" spans="1:9" ht="31.5">
      <c r="A3" s="3" t="s">
        <v>481</v>
      </c>
      <c r="B3" s="3" t="s">
        <v>482</v>
      </c>
      <c r="C3" s="10" t="s">
        <v>23</v>
      </c>
      <c r="D3" s="3">
        <v>1</v>
      </c>
      <c r="E3" s="3" t="s">
        <v>90</v>
      </c>
      <c r="F3" s="3">
        <v>1</v>
      </c>
      <c r="G3" s="4"/>
      <c r="H3" s="4">
        <f t="shared" ref="H3:H7" si="0">D3*F3*G3</f>
        <v>0</v>
      </c>
      <c r="I3" s="3"/>
    </row>
    <row r="4" spans="1:9" ht="78.75">
      <c r="A4" s="3" t="s">
        <v>483</v>
      </c>
      <c r="B4" s="3" t="s">
        <v>484</v>
      </c>
      <c r="C4" s="10" t="s">
        <v>23</v>
      </c>
      <c r="D4" s="3">
        <v>1</v>
      </c>
      <c r="E4" s="3" t="s">
        <v>485</v>
      </c>
      <c r="F4" s="3">
        <v>192</v>
      </c>
      <c r="G4" s="4"/>
      <c r="H4" s="4">
        <f t="shared" si="0"/>
        <v>0</v>
      </c>
      <c r="I4" s="3"/>
    </row>
    <row r="5" spans="1:9" ht="94.5">
      <c r="A5" s="3" t="s">
        <v>486</v>
      </c>
      <c r="B5" s="3" t="s">
        <v>487</v>
      </c>
      <c r="C5" s="10" t="s">
        <v>23</v>
      </c>
      <c r="D5" s="3">
        <v>1</v>
      </c>
      <c r="E5" s="3" t="s">
        <v>488</v>
      </c>
      <c r="F5" s="3">
        <v>12</v>
      </c>
      <c r="G5" s="4"/>
      <c r="H5" s="4">
        <f t="shared" si="0"/>
        <v>0</v>
      </c>
      <c r="I5" s="7"/>
    </row>
    <row r="6" spans="1:9" ht="31.5">
      <c r="A6" s="3" t="s">
        <v>489</v>
      </c>
      <c r="B6" s="3" t="s">
        <v>490</v>
      </c>
      <c r="C6" s="3" t="s">
        <v>93</v>
      </c>
      <c r="D6" s="3">
        <v>1</v>
      </c>
      <c r="E6" s="3" t="s">
        <v>491</v>
      </c>
      <c r="F6" s="3">
        <v>1000</v>
      </c>
      <c r="G6" s="4"/>
      <c r="H6" s="4">
        <f t="shared" si="0"/>
        <v>0</v>
      </c>
      <c r="I6" s="7"/>
    </row>
    <row r="7" spans="1:9" ht="47.25">
      <c r="A7" s="3" t="s">
        <v>492</v>
      </c>
      <c r="B7" s="3" t="s">
        <v>493</v>
      </c>
      <c r="C7" s="10" t="s">
        <v>23</v>
      </c>
      <c r="D7" s="3">
        <v>1</v>
      </c>
      <c r="E7" s="3" t="s">
        <v>90</v>
      </c>
      <c r="F7" s="3">
        <v>1</v>
      </c>
      <c r="G7" s="4"/>
      <c r="H7" s="4">
        <f t="shared" si="0"/>
        <v>0</v>
      </c>
      <c r="I7" s="3"/>
    </row>
    <row r="8" spans="1:9" ht="15.75" customHeight="1">
      <c r="A8" s="66" t="s">
        <v>494</v>
      </c>
      <c r="B8" s="67"/>
      <c r="C8" s="67"/>
      <c r="D8" s="67"/>
      <c r="E8" s="67"/>
      <c r="F8" s="67"/>
      <c r="G8" s="68"/>
      <c r="H8" s="55">
        <f>SUM(H3:H7)</f>
        <v>0</v>
      </c>
      <c r="I8" s="1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I2"/>
    <mergeCell ref="A8:G8"/>
  </mergeCells>
  <pageMargins left="0.511811024" right="0.511811024" top="0.78740157499999996" bottom="0.78740157499999996"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36.42578125" customWidth="1"/>
    <col min="2" max="2" width="28.28515625" customWidth="1"/>
    <col min="3" max="26" width="10.85546875" customWidth="1"/>
  </cols>
  <sheetData>
    <row r="1" spans="1:26" ht="36.75" customHeight="1">
      <c r="A1" s="56" t="s">
        <v>495</v>
      </c>
      <c r="B1" s="57" t="s">
        <v>496</v>
      </c>
      <c r="C1" s="58"/>
      <c r="D1" s="58"/>
      <c r="E1" s="58"/>
      <c r="F1" s="58"/>
      <c r="G1" s="58"/>
      <c r="H1" s="58"/>
      <c r="I1" s="58"/>
      <c r="J1" s="58"/>
      <c r="K1" s="58"/>
      <c r="L1" s="58"/>
      <c r="M1" s="58"/>
      <c r="N1" s="58"/>
      <c r="O1" s="58"/>
      <c r="P1" s="58"/>
      <c r="Q1" s="58"/>
      <c r="R1" s="58"/>
      <c r="S1" s="58"/>
      <c r="T1" s="58"/>
      <c r="U1" s="58"/>
      <c r="V1" s="58"/>
      <c r="W1" s="58"/>
      <c r="X1" s="58"/>
      <c r="Y1" s="58"/>
      <c r="Z1" s="58"/>
    </row>
    <row r="2" spans="1:26" ht="30.75" customHeight="1">
      <c r="A2" s="59" t="s">
        <v>497</v>
      </c>
      <c r="B2" s="60">
        <f>Pessoal!S28</f>
        <v>0</v>
      </c>
      <c r="C2" s="58"/>
      <c r="D2" s="58"/>
      <c r="E2" s="58"/>
      <c r="F2" s="58"/>
      <c r="G2" s="58"/>
      <c r="H2" s="58"/>
      <c r="I2" s="58"/>
      <c r="J2" s="58"/>
      <c r="K2" s="58"/>
      <c r="L2" s="58"/>
      <c r="M2" s="58"/>
      <c r="N2" s="58"/>
      <c r="O2" s="58"/>
      <c r="P2" s="58"/>
      <c r="Q2" s="58"/>
      <c r="R2" s="58"/>
      <c r="S2" s="58"/>
      <c r="T2" s="58"/>
      <c r="U2" s="58"/>
      <c r="V2" s="58"/>
      <c r="W2" s="58"/>
      <c r="X2" s="58"/>
      <c r="Y2" s="58"/>
      <c r="Z2" s="58"/>
    </row>
    <row r="3" spans="1:26" ht="43.5" customHeight="1">
      <c r="A3" s="59" t="s">
        <v>498</v>
      </c>
      <c r="B3" s="60">
        <f>'Serviços terceirizados'!H22</f>
        <v>0</v>
      </c>
      <c r="C3" s="58"/>
      <c r="D3" s="58"/>
      <c r="E3" s="58"/>
      <c r="F3" s="58"/>
      <c r="G3" s="58"/>
      <c r="H3" s="58"/>
      <c r="I3" s="58"/>
      <c r="J3" s="58"/>
      <c r="K3" s="58"/>
      <c r="L3" s="58"/>
      <c r="M3" s="58"/>
      <c r="N3" s="58"/>
      <c r="O3" s="58"/>
      <c r="P3" s="58"/>
      <c r="Q3" s="58"/>
      <c r="R3" s="58"/>
      <c r="S3" s="58"/>
      <c r="T3" s="58"/>
      <c r="U3" s="58"/>
      <c r="V3" s="58"/>
      <c r="W3" s="58"/>
      <c r="X3" s="58"/>
      <c r="Y3" s="58"/>
      <c r="Z3" s="58"/>
    </row>
    <row r="4" spans="1:26" ht="40.5" customHeight="1">
      <c r="A4" s="59" t="s">
        <v>499</v>
      </c>
      <c r="B4" s="60">
        <f>'Material de consumo'!H165</f>
        <v>0</v>
      </c>
      <c r="C4" s="58"/>
      <c r="D4" s="58"/>
      <c r="E4" s="58"/>
      <c r="F4" s="58"/>
      <c r="G4" s="58"/>
      <c r="H4" s="58"/>
      <c r="I4" s="58"/>
      <c r="J4" s="58"/>
      <c r="K4" s="58"/>
      <c r="L4" s="58"/>
      <c r="M4" s="58"/>
      <c r="N4" s="58"/>
      <c r="O4" s="58"/>
      <c r="P4" s="58"/>
      <c r="Q4" s="58"/>
      <c r="R4" s="58"/>
      <c r="S4" s="58"/>
      <c r="T4" s="58"/>
      <c r="U4" s="58"/>
      <c r="V4" s="58"/>
      <c r="W4" s="58"/>
      <c r="X4" s="58"/>
      <c r="Y4" s="58"/>
      <c r="Z4" s="58"/>
    </row>
    <row r="5" spans="1:26" ht="43.5" customHeight="1">
      <c r="A5" s="59" t="s">
        <v>500</v>
      </c>
      <c r="B5" s="60">
        <f>'Custos indiretos'!H8</f>
        <v>0</v>
      </c>
      <c r="C5" s="58"/>
      <c r="D5" s="58"/>
      <c r="E5" s="58"/>
      <c r="F5" s="58"/>
      <c r="G5" s="58"/>
      <c r="H5" s="58"/>
      <c r="I5" s="58"/>
      <c r="J5" s="58"/>
      <c r="K5" s="58"/>
      <c r="L5" s="58"/>
      <c r="M5" s="58"/>
      <c r="N5" s="58"/>
      <c r="O5" s="58"/>
      <c r="P5" s="58"/>
      <c r="Q5" s="58"/>
      <c r="R5" s="58"/>
      <c r="S5" s="58"/>
      <c r="T5" s="58"/>
      <c r="U5" s="58"/>
      <c r="V5" s="58"/>
      <c r="W5" s="58"/>
      <c r="X5" s="58"/>
      <c r="Y5" s="58"/>
      <c r="Z5" s="58"/>
    </row>
    <row r="6" spans="1:26" ht="37.5" customHeight="1">
      <c r="A6" s="59" t="s">
        <v>501</v>
      </c>
      <c r="B6" s="60">
        <f>'Despesas extraordinárias'!H8</f>
        <v>0</v>
      </c>
      <c r="C6" s="58"/>
      <c r="D6" s="58"/>
      <c r="E6" s="58"/>
      <c r="F6" s="58"/>
      <c r="G6" s="58"/>
      <c r="H6" s="58"/>
      <c r="I6" s="58"/>
      <c r="J6" s="58"/>
      <c r="K6" s="58"/>
      <c r="L6" s="58"/>
      <c r="M6" s="58"/>
      <c r="N6" s="58"/>
      <c r="O6" s="58"/>
      <c r="P6" s="58"/>
      <c r="Q6" s="58"/>
      <c r="R6" s="58"/>
      <c r="S6" s="58"/>
      <c r="T6" s="58"/>
      <c r="U6" s="58"/>
      <c r="V6" s="58"/>
      <c r="W6" s="58"/>
      <c r="X6" s="58"/>
      <c r="Y6" s="58"/>
      <c r="Z6" s="58"/>
    </row>
    <row r="7" spans="1:26" ht="31.5" customHeight="1">
      <c r="A7" s="59"/>
      <c r="B7" s="61">
        <f>SUM(B2:B6)</f>
        <v>0</v>
      </c>
      <c r="C7" s="58"/>
      <c r="D7" s="58"/>
      <c r="E7" s="58"/>
      <c r="F7" s="58"/>
      <c r="G7" s="58"/>
      <c r="H7" s="58"/>
      <c r="I7" s="58"/>
      <c r="J7" s="58"/>
      <c r="K7" s="58"/>
      <c r="L7" s="58"/>
      <c r="M7" s="58"/>
      <c r="N7" s="58"/>
      <c r="O7" s="58"/>
      <c r="P7" s="58"/>
      <c r="Q7" s="58"/>
      <c r="R7" s="58"/>
      <c r="S7" s="58"/>
      <c r="T7" s="58"/>
      <c r="U7" s="58"/>
      <c r="V7" s="58"/>
      <c r="W7" s="58"/>
      <c r="X7" s="58"/>
      <c r="Y7" s="58"/>
      <c r="Z7" s="58"/>
    </row>
    <row r="8" spans="1:26" ht="18.75" customHeight="1">
      <c r="A8" s="58"/>
      <c r="B8" s="62"/>
      <c r="C8" s="58"/>
      <c r="D8" s="58"/>
      <c r="E8" s="58"/>
      <c r="F8" s="58"/>
      <c r="G8" s="58"/>
      <c r="H8" s="58"/>
      <c r="I8" s="58"/>
      <c r="J8" s="58"/>
      <c r="K8" s="58"/>
      <c r="L8" s="58"/>
      <c r="M8" s="58"/>
      <c r="N8" s="58"/>
      <c r="O8" s="58"/>
      <c r="P8" s="58"/>
      <c r="Q8" s="58"/>
      <c r="R8" s="58"/>
      <c r="S8" s="58"/>
      <c r="T8" s="58"/>
      <c r="U8" s="58"/>
      <c r="V8" s="58"/>
      <c r="W8" s="58"/>
      <c r="X8" s="58"/>
      <c r="Y8" s="58"/>
      <c r="Z8" s="58"/>
    </row>
    <row r="9" spans="1:26" ht="18.75" customHeight="1">
      <c r="A9" s="58"/>
      <c r="B9" s="62"/>
      <c r="C9" s="58"/>
      <c r="D9" s="58"/>
      <c r="E9" s="58"/>
      <c r="F9" s="58"/>
      <c r="G9" s="58"/>
      <c r="H9" s="58"/>
      <c r="I9" s="58"/>
      <c r="J9" s="58"/>
      <c r="K9" s="58"/>
      <c r="L9" s="58"/>
      <c r="M9" s="58"/>
      <c r="N9" s="58"/>
      <c r="O9" s="58"/>
      <c r="P9" s="58"/>
      <c r="Q9" s="58"/>
      <c r="R9" s="58"/>
      <c r="S9" s="58"/>
      <c r="T9" s="58"/>
      <c r="U9" s="58"/>
      <c r="V9" s="58"/>
      <c r="W9" s="58"/>
      <c r="X9" s="58"/>
      <c r="Y9" s="58"/>
      <c r="Z9" s="58"/>
    </row>
    <row r="10" spans="1:26" ht="18.75" customHeight="1">
      <c r="A10" s="58"/>
      <c r="B10" s="62"/>
      <c r="C10" s="58"/>
      <c r="D10" s="58"/>
      <c r="E10" s="58"/>
      <c r="F10" s="58"/>
      <c r="G10" s="58"/>
      <c r="H10" s="58"/>
      <c r="I10" s="58"/>
      <c r="J10" s="58"/>
      <c r="K10" s="58"/>
      <c r="L10" s="58"/>
      <c r="M10" s="58"/>
      <c r="N10" s="58"/>
      <c r="O10" s="58"/>
      <c r="P10" s="58"/>
      <c r="Q10" s="58"/>
      <c r="R10" s="58"/>
      <c r="S10" s="58"/>
      <c r="T10" s="58"/>
      <c r="U10" s="58"/>
      <c r="V10" s="58"/>
      <c r="W10" s="58"/>
      <c r="X10" s="58"/>
      <c r="Y10" s="58"/>
      <c r="Z10" s="58"/>
    </row>
    <row r="11" spans="1:26" ht="18.75" customHeight="1">
      <c r="A11" s="58"/>
      <c r="B11" s="62"/>
      <c r="C11" s="58"/>
      <c r="D11" s="58"/>
      <c r="E11" s="58"/>
      <c r="F11" s="58"/>
      <c r="G11" s="58"/>
      <c r="H11" s="58"/>
      <c r="I11" s="58"/>
      <c r="J11" s="58"/>
      <c r="K11" s="58"/>
      <c r="L11" s="58"/>
      <c r="M11" s="58"/>
      <c r="N11" s="58"/>
      <c r="O11" s="58"/>
      <c r="P11" s="58"/>
      <c r="Q11" s="58"/>
      <c r="R11" s="58"/>
      <c r="S11" s="58"/>
      <c r="T11" s="58"/>
      <c r="U11" s="58"/>
      <c r="V11" s="58"/>
      <c r="W11" s="58"/>
      <c r="X11" s="58"/>
      <c r="Y11" s="58"/>
      <c r="Z11" s="58"/>
    </row>
    <row r="12" spans="1:26" ht="18.75" customHeight="1">
      <c r="A12" s="58"/>
      <c r="B12" s="62"/>
      <c r="C12" s="58"/>
      <c r="D12" s="58"/>
      <c r="E12" s="58"/>
      <c r="F12" s="58"/>
      <c r="G12" s="58"/>
      <c r="H12" s="58"/>
      <c r="I12" s="58"/>
      <c r="J12" s="58"/>
      <c r="K12" s="58"/>
      <c r="L12" s="58"/>
      <c r="M12" s="58"/>
      <c r="N12" s="58"/>
      <c r="O12" s="58"/>
      <c r="P12" s="58"/>
      <c r="Q12" s="58"/>
      <c r="R12" s="58"/>
      <c r="S12" s="58"/>
      <c r="T12" s="58"/>
      <c r="U12" s="58"/>
      <c r="V12" s="58"/>
      <c r="W12" s="58"/>
      <c r="X12" s="58"/>
      <c r="Y12" s="58"/>
      <c r="Z12" s="58"/>
    </row>
    <row r="13" spans="1:26" ht="18.75" customHeight="1">
      <c r="A13" s="58"/>
      <c r="B13" s="62"/>
      <c r="C13" s="58"/>
      <c r="D13" s="58"/>
      <c r="E13" s="58"/>
      <c r="F13" s="58"/>
      <c r="G13" s="58"/>
      <c r="H13" s="58"/>
      <c r="I13" s="58"/>
      <c r="J13" s="58"/>
      <c r="K13" s="58"/>
      <c r="L13" s="58"/>
      <c r="M13" s="58"/>
      <c r="N13" s="58"/>
      <c r="O13" s="58"/>
      <c r="P13" s="58"/>
      <c r="Q13" s="58"/>
      <c r="R13" s="58"/>
      <c r="S13" s="58"/>
      <c r="T13" s="58"/>
      <c r="U13" s="58"/>
      <c r="V13" s="58"/>
      <c r="W13" s="58"/>
      <c r="X13" s="58"/>
      <c r="Y13" s="58"/>
      <c r="Z13" s="58"/>
    </row>
    <row r="14" spans="1:26" ht="18.75" customHeight="1">
      <c r="A14" s="58"/>
      <c r="B14" s="62"/>
      <c r="C14" s="58"/>
      <c r="D14" s="58"/>
      <c r="E14" s="58"/>
      <c r="F14" s="58"/>
      <c r="G14" s="58"/>
      <c r="H14" s="58"/>
      <c r="I14" s="58"/>
      <c r="J14" s="58"/>
      <c r="K14" s="58"/>
      <c r="L14" s="58"/>
      <c r="M14" s="58"/>
      <c r="N14" s="58"/>
      <c r="O14" s="58"/>
      <c r="P14" s="58"/>
      <c r="Q14" s="58"/>
      <c r="R14" s="58"/>
      <c r="S14" s="58"/>
      <c r="T14" s="58"/>
      <c r="U14" s="58"/>
      <c r="V14" s="58"/>
      <c r="W14" s="58"/>
      <c r="X14" s="58"/>
      <c r="Y14" s="58"/>
      <c r="Z14" s="58"/>
    </row>
    <row r="15" spans="1:26" ht="18.75" customHeight="1">
      <c r="A15" s="58"/>
      <c r="B15" s="62"/>
      <c r="C15" s="58"/>
      <c r="D15" s="58"/>
      <c r="E15" s="58"/>
      <c r="F15" s="58"/>
      <c r="G15" s="58"/>
      <c r="H15" s="58"/>
      <c r="I15" s="58"/>
      <c r="J15" s="58"/>
      <c r="K15" s="58"/>
      <c r="L15" s="58"/>
      <c r="M15" s="58"/>
      <c r="N15" s="58"/>
      <c r="O15" s="58"/>
      <c r="P15" s="58"/>
      <c r="Q15" s="58"/>
      <c r="R15" s="58"/>
      <c r="S15" s="58"/>
      <c r="T15" s="58"/>
      <c r="U15" s="58"/>
      <c r="V15" s="58"/>
      <c r="W15" s="58"/>
      <c r="X15" s="58"/>
      <c r="Y15" s="58"/>
      <c r="Z15" s="58"/>
    </row>
    <row r="16" spans="1:26" ht="18.75" customHeight="1">
      <c r="A16" s="58"/>
      <c r="B16" s="62"/>
      <c r="C16" s="58"/>
      <c r="D16" s="58"/>
      <c r="E16" s="58"/>
      <c r="F16" s="58"/>
      <c r="G16" s="58"/>
      <c r="H16" s="58"/>
      <c r="I16" s="58"/>
      <c r="J16" s="58"/>
      <c r="K16" s="58"/>
      <c r="L16" s="58"/>
      <c r="M16" s="58"/>
      <c r="N16" s="58"/>
      <c r="O16" s="58"/>
      <c r="P16" s="58"/>
      <c r="Q16" s="58"/>
      <c r="R16" s="58"/>
      <c r="S16" s="58"/>
      <c r="T16" s="58"/>
      <c r="U16" s="58"/>
      <c r="V16" s="58"/>
      <c r="W16" s="58"/>
      <c r="X16" s="58"/>
      <c r="Y16" s="58"/>
      <c r="Z16" s="58"/>
    </row>
    <row r="17" spans="1:26" ht="18.75" customHeight="1">
      <c r="A17" s="58"/>
      <c r="B17" s="62"/>
      <c r="C17" s="58"/>
      <c r="D17" s="58"/>
      <c r="E17" s="58"/>
      <c r="F17" s="58"/>
      <c r="G17" s="58"/>
      <c r="H17" s="58"/>
      <c r="I17" s="58"/>
      <c r="J17" s="58"/>
      <c r="K17" s="58"/>
      <c r="L17" s="58"/>
      <c r="M17" s="58"/>
      <c r="N17" s="58"/>
      <c r="O17" s="58"/>
      <c r="P17" s="58"/>
      <c r="Q17" s="58"/>
      <c r="R17" s="58"/>
      <c r="S17" s="58"/>
      <c r="T17" s="58"/>
      <c r="U17" s="58"/>
      <c r="V17" s="58"/>
      <c r="W17" s="58"/>
      <c r="X17" s="58"/>
      <c r="Y17" s="58"/>
      <c r="Z17" s="58"/>
    </row>
    <row r="18" spans="1:26" ht="18.75" customHeight="1">
      <c r="A18" s="58"/>
      <c r="B18" s="62"/>
      <c r="C18" s="58"/>
      <c r="D18" s="58"/>
      <c r="E18" s="58"/>
      <c r="F18" s="58"/>
      <c r="G18" s="58"/>
      <c r="H18" s="58"/>
      <c r="I18" s="58"/>
      <c r="J18" s="58"/>
      <c r="K18" s="58"/>
      <c r="L18" s="58"/>
      <c r="M18" s="58"/>
      <c r="N18" s="58"/>
      <c r="O18" s="58"/>
      <c r="P18" s="58"/>
      <c r="Q18" s="58"/>
      <c r="R18" s="58"/>
      <c r="S18" s="58"/>
      <c r="T18" s="58"/>
      <c r="U18" s="58"/>
      <c r="V18" s="58"/>
      <c r="W18" s="58"/>
      <c r="X18" s="58"/>
      <c r="Y18" s="58"/>
      <c r="Z18" s="58"/>
    </row>
    <row r="19" spans="1:26" ht="18.75" customHeight="1">
      <c r="A19" s="58"/>
      <c r="B19" s="62"/>
      <c r="C19" s="58"/>
      <c r="D19" s="58"/>
      <c r="E19" s="58"/>
      <c r="F19" s="58"/>
      <c r="G19" s="58"/>
      <c r="H19" s="58"/>
      <c r="I19" s="58"/>
      <c r="J19" s="58"/>
      <c r="K19" s="58"/>
      <c r="L19" s="58"/>
      <c r="M19" s="58"/>
      <c r="N19" s="58"/>
      <c r="O19" s="58"/>
      <c r="P19" s="58"/>
      <c r="Q19" s="58"/>
      <c r="R19" s="58"/>
      <c r="S19" s="58"/>
      <c r="T19" s="58"/>
      <c r="U19" s="58"/>
      <c r="V19" s="58"/>
      <c r="W19" s="58"/>
      <c r="X19" s="58"/>
      <c r="Y19" s="58"/>
      <c r="Z19" s="58"/>
    </row>
    <row r="20" spans="1:26" ht="18.75" customHeight="1">
      <c r="A20" s="58"/>
      <c r="B20" s="62"/>
      <c r="C20" s="58"/>
      <c r="D20" s="58"/>
      <c r="E20" s="58"/>
      <c r="F20" s="58"/>
      <c r="G20" s="58"/>
      <c r="H20" s="58"/>
      <c r="I20" s="58"/>
      <c r="J20" s="58"/>
      <c r="K20" s="58"/>
      <c r="L20" s="58"/>
      <c r="M20" s="58"/>
      <c r="N20" s="58"/>
      <c r="O20" s="58"/>
      <c r="P20" s="58"/>
      <c r="Q20" s="58"/>
      <c r="R20" s="58"/>
      <c r="S20" s="58"/>
      <c r="T20" s="58"/>
      <c r="U20" s="58"/>
      <c r="V20" s="58"/>
      <c r="W20" s="58"/>
      <c r="X20" s="58"/>
      <c r="Y20" s="58"/>
      <c r="Z20" s="58"/>
    </row>
    <row r="21" spans="1:26" ht="18.75" customHeight="1">
      <c r="A21" s="58"/>
      <c r="B21" s="62"/>
      <c r="C21" s="58"/>
      <c r="D21" s="58"/>
      <c r="E21" s="58"/>
      <c r="F21" s="58"/>
      <c r="G21" s="58"/>
      <c r="H21" s="58"/>
      <c r="I21" s="58"/>
      <c r="J21" s="58"/>
      <c r="K21" s="58"/>
      <c r="L21" s="58"/>
      <c r="M21" s="58"/>
      <c r="N21" s="58"/>
      <c r="O21" s="58"/>
      <c r="P21" s="58"/>
      <c r="Q21" s="58"/>
      <c r="R21" s="58"/>
      <c r="S21" s="58"/>
      <c r="T21" s="58"/>
      <c r="U21" s="58"/>
      <c r="V21" s="58"/>
      <c r="W21" s="58"/>
      <c r="X21" s="58"/>
      <c r="Y21" s="58"/>
      <c r="Z21" s="58"/>
    </row>
    <row r="22" spans="1:26" ht="18.75" customHeight="1">
      <c r="A22" s="58"/>
      <c r="B22" s="62"/>
      <c r="C22" s="58"/>
      <c r="D22" s="58"/>
      <c r="E22" s="58"/>
      <c r="F22" s="58"/>
      <c r="G22" s="58"/>
      <c r="H22" s="58"/>
      <c r="I22" s="58"/>
      <c r="J22" s="58"/>
      <c r="K22" s="58"/>
      <c r="L22" s="58"/>
      <c r="M22" s="58"/>
      <c r="N22" s="58"/>
      <c r="O22" s="58"/>
      <c r="P22" s="58"/>
      <c r="Q22" s="58"/>
      <c r="R22" s="58"/>
      <c r="S22" s="58"/>
      <c r="T22" s="58"/>
      <c r="U22" s="58"/>
      <c r="V22" s="58"/>
      <c r="W22" s="58"/>
      <c r="X22" s="58"/>
      <c r="Y22" s="58"/>
      <c r="Z22" s="58"/>
    </row>
    <row r="23" spans="1:26" ht="18.75" customHeight="1">
      <c r="A23" s="58"/>
      <c r="B23" s="62"/>
      <c r="C23" s="58"/>
      <c r="D23" s="58"/>
      <c r="E23" s="58"/>
      <c r="F23" s="58"/>
      <c r="G23" s="58"/>
      <c r="H23" s="58"/>
      <c r="I23" s="58"/>
      <c r="J23" s="58"/>
      <c r="K23" s="58"/>
      <c r="L23" s="58"/>
      <c r="M23" s="58"/>
      <c r="N23" s="58"/>
      <c r="O23" s="58"/>
      <c r="P23" s="58"/>
      <c r="Q23" s="58"/>
      <c r="R23" s="58"/>
      <c r="S23" s="58"/>
      <c r="T23" s="58"/>
      <c r="U23" s="58"/>
      <c r="V23" s="58"/>
      <c r="W23" s="58"/>
      <c r="X23" s="58"/>
      <c r="Y23" s="58"/>
      <c r="Z23" s="58"/>
    </row>
    <row r="24" spans="1:26" ht="18.75" customHeight="1">
      <c r="A24" s="58"/>
      <c r="B24" s="62"/>
      <c r="C24" s="58"/>
      <c r="D24" s="58"/>
      <c r="E24" s="58"/>
      <c r="F24" s="58"/>
      <c r="G24" s="58"/>
      <c r="H24" s="58"/>
      <c r="I24" s="58"/>
      <c r="J24" s="58"/>
      <c r="K24" s="58"/>
      <c r="L24" s="58"/>
      <c r="M24" s="58"/>
      <c r="N24" s="58"/>
      <c r="O24" s="58"/>
      <c r="P24" s="58"/>
      <c r="Q24" s="58"/>
      <c r="R24" s="58"/>
      <c r="S24" s="58"/>
      <c r="T24" s="58"/>
      <c r="U24" s="58"/>
      <c r="V24" s="58"/>
      <c r="W24" s="58"/>
      <c r="X24" s="58"/>
      <c r="Y24" s="58"/>
      <c r="Z24" s="58"/>
    </row>
    <row r="25" spans="1:26" ht="18.75" customHeight="1">
      <c r="A25" s="58"/>
      <c r="B25" s="62"/>
      <c r="C25" s="58"/>
      <c r="D25" s="58"/>
      <c r="E25" s="58"/>
      <c r="F25" s="58"/>
      <c r="G25" s="58"/>
      <c r="H25" s="58"/>
      <c r="I25" s="58"/>
      <c r="J25" s="58"/>
      <c r="K25" s="58"/>
      <c r="L25" s="58"/>
      <c r="M25" s="58"/>
      <c r="N25" s="58"/>
      <c r="O25" s="58"/>
      <c r="P25" s="58"/>
      <c r="Q25" s="58"/>
      <c r="R25" s="58"/>
      <c r="S25" s="58"/>
      <c r="T25" s="58"/>
      <c r="U25" s="58"/>
      <c r="V25" s="58"/>
      <c r="W25" s="58"/>
      <c r="X25" s="58"/>
      <c r="Y25" s="58"/>
      <c r="Z25" s="58"/>
    </row>
    <row r="26" spans="1:26" ht="18.75" customHeight="1">
      <c r="A26" s="58"/>
      <c r="B26" s="62"/>
      <c r="C26" s="58"/>
      <c r="D26" s="58"/>
      <c r="E26" s="58"/>
      <c r="F26" s="58"/>
      <c r="G26" s="58"/>
      <c r="H26" s="58"/>
      <c r="I26" s="58"/>
      <c r="J26" s="58"/>
      <c r="K26" s="58"/>
      <c r="L26" s="58"/>
      <c r="M26" s="58"/>
      <c r="N26" s="58"/>
      <c r="O26" s="58"/>
      <c r="P26" s="58"/>
      <c r="Q26" s="58"/>
      <c r="R26" s="58"/>
      <c r="S26" s="58"/>
      <c r="T26" s="58"/>
      <c r="U26" s="58"/>
      <c r="V26" s="58"/>
      <c r="W26" s="58"/>
      <c r="X26" s="58"/>
      <c r="Y26" s="58"/>
      <c r="Z26" s="58"/>
    </row>
    <row r="27" spans="1:26" ht="18.75" customHeight="1">
      <c r="A27" s="58"/>
      <c r="B27" s="62"/>
      <c r="C27" s="58"/>
      <c r="D27" s="58"/>
      <c r="E27" s="58"/>
      <c r="F27" s="58"/>
      <c r="G27" s="58"/>
      <c r="H27" s="58"/>
      <c r="I27" s="58"/>
      <c r="J27" s="58"/>
      <c r="K27" s="58"/>
      <c r="L27" s="58"/>
      <c r="M27" s="58"/>
      <c r="N27" s="58"/>
      <c r="O27" s="58"/>
      <c r="P27" s="58"/>
      <c r="Q27" s="58"/>
      <c r="R27" s="58"/>
      <c r="S27" s="58"/>
      <c r="T27" s="58"/>
      <c r="U27" s="58"/>
      <c r="V27" s="58"/>
      <c r="W27" s="58"/>
      <c r="X27" s="58"/>
      <c r="Y27" s="58"/>
      <c r="Z27" s="58"/>
    </row>
    <row r="28" spans="1:26" ht="18.75" customHeight="1">
      <c r="A28" s="58"/>
      <c r="B28" s="62"/>
      <c r="C28" s="58"/>
      <c r="D28" s="58"/>
      <c r="E28" s="58"/>
      <c r="F28" s="58"/>
      <c r="G28" s="58"/>
      <c r="H28" s="58"/>
      <c r="I28" s="58"/>
      <c r="J28" s="58"/>
      <c r="K28" s="58"/>
      <c r="L28" s="58"/>
      <c r="M28" s="58"/>
      <c r="N28" s="58"/>
      <c r="O28" s="58"/>
      <c r="P28" s="58"/>
      <c r="Q28" s="58"/>
      <c r="R28" s="58"/>
      <c r="S28" s="58"/>
      <c r="T28" s="58"/>
      <c r="U28" s="58"/>
      <c r="V28" s="58"/>
      <c r="W28" s="58"/>
      <c r="X28" s="58"/>
      <c r="Y28" s="58"/>
      <c r="Z28" s="58"/>
    </row>
    <row r="29" spans="1:26" ht="18.75" customHeight="1">
      <c r="A29" s="58"/>
      <c r="B29" s="62"/>
      <c r="C29" s="58"/>
      <c r="D29" s="58"/>
      <c r="E29" s="58"/>
      <c r="F29" s="58"/>
      <c r="G29" s="58"/>
      <c r="H29" s="58"/>
      <c r="I29" s="58"/>
      <c r="J29" s="58"/>
      <c r="K29" s="58"/>
      <c r="L29" s="58"/>
      <c r="M29" s="58"/>
      <c r="N29" s="58"/>
      <c r="O29" s="58"/>
      <c r="P29" s="58"/>
      <c r="Q29" s="58"/>
      <c r="R29" s="58"/>
      <c r="S29" s="58"/>
      <c r="T29" s="58"/>
      <c r="U29" s="58"/>
      <c r="V29" s="58"/>
      <c r="W29" s="58"/>
      <c r="X29" s="58"/>
      <c r="Y29" s="58"/>
      <c r="Z29" s="58"/>
    </row>
    <row r="30" spans="1:26" ht="18.75" customHeight="1">
      <c r="A30" s="58"/>
      <c r="B30" s="62"/>
      <c r="C30" s="58"/>
      <c r="D30" s="58"/>
      <c r="E30" s="58"/>
      <c r="F30" s="58"/>
      <c r="G30" s="58"/>
      <c r="H30" s="58"/>
      <c r="I30" s="58"/>
      <c r="J30" s="58"/>
      <c r="K30" s="58"/>
      <c r="L30" s="58"/>
      <c r="M30" s="58"/>
      <c r="N30" s="58"/>
      <c r="O30" s="58"/>
      <c r="P30" s="58"/>
      <c r="Q30" s="58"/>
      <c r="R30" s="58"/>
      <c r="S30" s="58"/>
      <c r="T30" s="58"/>
      <c r="U30" s="58"/>
      <c r="V30" s="58"/>
      <c r="W30" s="58"/>
      <c r="X30" s="58"/>
      <c r="Y30" s="58"/>
      <c r="Z30" s="58"/>
    </row>
    <row r="31" spans="1:26" ht="18.75" customHeight="1">
      <c r="A31" s="58"/>
      <c r="B31" s="62"/>
      <c r="C31" s="58"/>
      <c r="D31" s="58"/>
      <c r="E31" s="58"/>
      <c r="F31" s="58"/>
      <c r="G31" s="58"/>
      <c r="H31" s="58"/>
      <c r="I31" s="58"/>
      <c r="J31" s="58"/>
      <c r="K31" s="58"/>
      <c r="L31" s="58"/>
      <c r="M31" s="58"/>
      <c r="N31" s="58"/>
      <c r="O31" s="58"/>
      <c r="P31" s="58"/>
      <c r="Q31" s="58"/>
      <c r="R31" s="58"/>
      <c r="S31" s="58"/>
      <c r="T31" s="58"/>
      <c r="U31" s="58"/>
      <c r="V31" s="58"/>
      <c r="W31" s="58"/>
      <c r="X31" s="58"/>
      <c r="Y31" s="58"/>
      <c r="Z31" s="58"/>
    </row>
    <row r="32" spans="1:26" ht="18.75" customHeight="1">
      <c r="A32" s="58"/>
      <c r="B32" s="62"/>
      <c r="C32" s="58"/>
      <c r="D32" s="58"/>
      <c r="E32" s="58"/>
      <c r="F32" s="58"/>
      <c r="G32" s="58"/>
      <c r="H32" s="58"/>
      <c r="I32" s="58"/>
      <c r="J32" s="58"/>
      <c r="K32" s="58"/>
      <c r="L32" s="58"/>
      <c r="M32" s="58"/>
      <c r="N32" s="58"/>
      <c r="O32" s="58"/>
      <c r="P32" s="58"/>
      <c r="Q32" s="58"/>
      <c r="R32" s="58"/>
      <c r="S32" s="58"/>
      <c r="T32" s="58"/>
      <c r="U32" s="58"/>
      <c r="V32" s="58"/>
      <c r="W32" s="58"/>
      <c r="X32" s="58"/>
      <c r="Y32" s="58"/>
      <c r="Z32" s="58"/>
    </row>
    <row r="33" spans="1:26" ht="18.75" customHeight="1">
      <c r="A33" s="58"/>
      <c r="B33" s="62"/>
      <c r="C33" s="58"/>
      <c r="D33" s="58"/>
      <c r="E33" s="58"/>
      <c r="F33" s="58"/>
      <c r="G33" s="58"/>
      <c r="H33" s="58"/>
      <c r="I33" s="58"/>
      <c r="J33" s="58"/>
      <c r="K33" s="58"/>
      <c r="L33" s="58"/>
      <c r="M33" s="58"/>
      <c r="N33" s="58"/>
      <c r="O33" s="58"/>
      <c r="P33" s="58"/>
      <c r="Q33" s="58"/>
      <c r="R33" s="58"/>
      <c r="S33" s="58"/>
      <c r="T33" s="58"/>
      <c r="U33" s="58"/>
      <c r="V33" s="58"/>
      <c r="W33" s="58"/>
      <c r="X33" s="58"/>
      <c r="Y33" s="58"/>
      <c r="Z33" s="58"/>
    </row>
    <row r="34" spans="1:26" ht="18.75" customHeight="1">
      <c r="A34" s="58"/>
      <c r="B34" s="62"/>
      <c r="C34" s="58"/>
      <c r="D34" s="58"/>
      <c r="E34" s="58"/>
      <c r="F34" s="58"/>
      <c r="G34" s="58"/>
      <c r="H34" s="58"/>
      <c r="I34" s="58"/>
      <c r="J34" s="58"/>
      <c r="K34" s="58"/>
      <c r="L34" s="58"/>
      <c r="M34" s="58"/>
      <c r="N34" s="58"/>
      <c r="O34" s="58"/>
      <c r="P34" s="58"/>
      <c r="Q34" s="58"/>
      <c r="R34" s="58"/>
      <c r="S34" s="58"/>
      <c r="T34" s="58"/>
      <c r="U34" s="58"/>
      <c r="V34" s="58"/>
      <c r="W34" s="58"/>
      <c r="X34" s="58"/>
      <c r="Y34" s="58"/>
      <c r="Z34" s="58"/>
    </row>
    <row r="35" spans="1:26" ht="18.75" customHeight="1">
      <c r="A35" s="58"/>
      <c r="B35" s="62"/>
      <c r="C35" s="58"/>
      <c r="D35" s="58"/>
      <c r="E35" s="58"/>
      <c r="F35" s="58"/>
      <c r="G35" s="58"/>
      <c r="H35" s="58"/>
      <c r="I35" s="58"/>
      <c r="J35" s="58"/>
      <c r="K35" s="58"/>
      <c r="L35" s="58"/>
      <c r="M35" s="58"/>
      <c r="N35" s="58"/>
      <c r="O35" s="58"/>
      <c r="P35" s="58"/>
      <c r="Q35" s="58"/>
      <c r="R35" s="58"/>
      <c r="S35" s="58"/>
      <c r="T35" s="58"/>
      <c r="U35" s="58"/>
      <c r="V35" s="58"/>
      <c r="W35" s="58"/>
      <c r="X35" s="58"/>
      <c r="Y35" s="58"/>
      <c r="Z35" s="58"/>
    </row>
    <row r="36" spans="1:26" ht="18.75" customHeight="1">
      <c r="A36" s="58"/>
      <c r="B36" s="62"/>
      <c r="C36" s="58"/>
      <c r="D36" s="58"/>
      <c r="E36" s="58"/>
      <c r="F36" s="58"/>
      <c r="G36" s="58"/>
      <c r="H36" s="58"/>
      <c r="I36" s="58"/>
      <c r="J36" s="58"/>
      <c r="K36" s="58"/>
      <c r="L36" s="58"/>
      <c r="M36" s="58"/>
      <c r="N36" s="58"/>
      <c r="O36" s="58"/>
      <c r="P36" s="58"/>
      <c r="Q36" s="58"/>
      <c r="R36" s="58"/>
      <c r="S36" s="58"/>
      <c r="T36" s="58"/>
      <c r="U36" s="58"/>
      <c r="V36" s="58"/>
      <c r="W36" s="58"/>
      <c r="X36" s="58"/>
      <c r="Y36" s="58"/>
      <c r="Z36" s="58"/>
    </row>
    <row r="37" spans="1:26" ht="18.75" customHeight="1">
      <c r="A37" s="58"/>
      <c r="B37" s="62"/>
      <c r="C37" s="58"/>
      <c r="D37" s="58"/>
      <c r="E37" s="58"/>
      <c r="F37" s="58"/>
      <c r="G37" s="58"/>
      <c r="H37" s="58"/>
      <c r="I37" s="58"/>
      <c r="J37" s="58"/>
      <c r="K37" s="58"/>
      <c r="L37" s="58"/>
      <c r="M37" s="58"/>
      <c r="N37" s="58"/>
      <c r="O37" s="58"/>
      <c r="P37" s="58"/>
      <c r="Q37" s="58"/>
      <c r="R37" s="58"/>
      <c r="S37" s="58"/>
      <c r="T37" s="58"/>
      <c r="U37" s="58"/>
      <c r="V37" s="58"/>
      <c r="W37" s="58"/>
      <c r="X37" s="58"/>
      <c r="Y37" s="58"/>
      <c r="Z37" s="58"/>
    </row>
    <row r="38" spans="1:26" ht="18.75" customHeight="1">
      <c r="A38" s="58"/>
      <c r="B38" s="62"/>
      <c r="C38" s="58"/>
      <c r="D38" s="58"/>
      <c r="E38" s="58"/>
      <c r="F38" s="58"/>
      <c r="G38" s="58"/>
      <c r="H38" s="58"/>
      <c r="I38" s="58"/>
      <c r="J38" s="58"/>
      <c r="K38" s="58"/>
      <c r="L38" s="58"/>
      <c r="M38" s="58"/>
      <c r="N38" s="58"/>
      <c r="O38" s="58"/>
      <c r="P38" s="58"/>
      <c r="Q38" s="58"/>
      <c r="R38" s="58"/>
      <c r="S38" s="58"/>
      <c r="T38" s="58"/>
      <c r="U38" s="58"/>
      <c r="V38" s="58"/>
      <c r="W38" s="58"/>
      <c r="X38" s="58"/>
      <c r="Y38" s="58"/>
      <c r="Z38" s="58"/>
    </row>
    <row r="39" spans="1:26" ht="18.75" customHeight="1">
      <c r="A39" s="58"/>
      <c r="B39" s="62"/>
      <c r="C39" s="58"/>
      <c r="D39" s="58"/>
      <c r="E39" s="58"/>
      <c r="F39" s="58"/>
      <c r="G39" s="58"/>
      <c r="H39" s="58"/>
      <c r="I39" s="58"/>
      <c r="J39" s="58"/>
      <c r="K39" s="58"/>
      <c r="L39" s="58"/>
      <c r="M39" s="58"/>
      <c r="N39" s="58"/>
      <c r="O39" s="58"/>
      <c r="P39" s="58"/>
      <c r="Q39" s="58"/>
      <c r="R39" s="58"/>
      <c r="S39" s="58"/>
      <c r="T39" s="58"/>
      <c r="U39" s="58"/>
      <c r="V39" s="58"/>
      <c r="W39" s="58"/>
      <c r="X39" s="58"/>
      <c r="Y39" s="58"/>
      <c r="Z39" s="58"/>
    </row>
    <row r="40" spans="1:26" ht="18.75" customHeight="1">
      <c r="A40" s="58"/>
      <c r="B40" s="62"/>
      <c r="C40" s="58"/>
      <c r="D40" s="58"/>
      <c r="E40" s="58"/>
      <c r="F40" s="58"/>
      <c r="G40" s="58"/>
      <c r="H40" s="58"/>
      <c r="I40" s="58"/>
      <c r="J40" s="58"/>
      <c r="K40" s="58"/>
      <c r="L40" s="58"/>
      <c r="M40" s="58"/>
      <c r="N40" s="58"/>
      <c r="O40" s="58"/>
      <c r="P40" s="58"/>
      <c r="Q40" s="58"/>
      <c r="R40" s="58"/>
      <c r="S40" s="58"/>
      <c r="T40" s="58"/>
      <c r="U40" s="58"/>
      <c r="V40" s="58"/>
      <c r="W40" s="58"/>
      <c r="X40" s="58"/>
      <c r="Y40" s="58"/>
      <c r="Z40" s="58"/>
    </row>
    <row r="41" spans="1:26" ht="18.75" customHeight="1">
      <c r="A41" s="58"/>
      <c r="B41" s="62"/>
      <c r="C41" s="58"/>
      <c r="D41" s="58"/>
      <c r="E41" s="58"/>
      <c r="F41" s="58"/>
      <c r="G41" s="58"/>
      <c r="H41" s="58"/>
      <c r="I41" s="58"/>
      <c r="J41" s="58"/>
      <c r="K41" s="58"/>
      <c r="L41" s="58"/>
      <c r="M41" s="58"/>
      <c r="N41" s="58"/>
      <c r="O41" s="58"/>
      <c r="P41" s="58"/>
      <c r="Q41" s="58"/>
      <c r="R41" s="58"/>
      <c r="S41" s="58"/>
      <c r="T41" s="58"/>
      <c r="U41" s="58"/>
      <c r="V41" s="58"/>
      <c r="W41" s="58"/>
      <c r="X41" s="58"/>
      <c r="Y41" s="58"/>
      <c r="Z41" s="58"/>
    </row>
    <row r="42" spans="1:26" ht="18.75" customHeight="1">
      <c r="A42" s="58"/>
      <c r="B42" s="62"/>
      <c r="C42" s="58"/>
      <c r="D42" s="58"/>
      <c r="E42" s="58"/>
      <c r="F42" s="58"/>
      <c r="G42" s="58"/>
      <c r="H42" s="58"/>
      <c r="I42" s="58"/>
      <c r="J42" s="58"/>
      <c r="K42" s="58"/>
      <c r="L42" s="58"/>
      <c r="M42" s="58"/>
      <c r="N42" s="58"/>
      <c r="O42" s="58"/>
      <c r="P42" s="58"/>
      <c r="Q42" s="58"/>
      <c r="R42" s="58"/>
      <c r="S42" s="58"/>
      <c r="T42" s="58"/>
      <c r="U42" s="58"/>
      <c r="V42" s="58"/>
      <c r="W42" s="58"/>
      <c r="X42" s="58"/>
      <c r="Y42" s="58"/>
      <c r="Z42" s="58"/>
    </row>
    <row r="43" spans="1:26" ht="18.75" customHeight="1">
      <c r="A43" s="58"/>
      <c r="B43" s="62"/>
      <c r="C43" s="58"/>
      <c r="D43" s="58"/>
      <c r="E43" s="58"/>
      <c r="F43" s="58"/>
      <c r="G43" s="58"/>
      <c r="H43" s="58"/>
      <c r="I43" s="58"/>
      <c r="J43" s="58"/>
      <c r="K43" s="58"/>
      <c r="L43" s="58"/>
      <c r="M43" s="58"/>
      <c r="N43" s="58"/>
      <c r="O43" s="58"/>
      <c r="P43" s="58"/>
      <c r="Q43" s="58"/>
      <c r="R43" s="58"/>
      <c r="S43" s="58"/>
      <c r="T43" s="58"/>
      <c r="U43" s="58"/>
      <c r="V43" s="58"/>
      <c r="W43" s="58"/>
      <c r="X43" s="58"/>
      <c r="Y43" s="58"/>
      <c r="Z43" s="58"/>
    </row>
    <row r="44" spans="1:26" ht="18.75" customHeight="1">
      <c r="A44" s="58"/>
      <c r="B44" s="62"/>
      <c r="C44" s="58"/>
      <c r="D44" s="58"/>
      <c r="E44" s="58"/>
      <c r="F44" s="58"/>
      <c r="G44" s="58"/>
      <c r="H44" s="58"/>
      <c r="I44" s="58"/>
      <c r="J44" s="58"/>
      <c r="K44" s="58"/>
      <c r="L44" s="58"/>
      <c r="M44" s="58"/>
      <c r="N44" s="58"/>
      <c r="O44" s="58"/>
      <c r="P44" s="58"/>
      <c r="Q44" s="58"/>
      <c r="R44" s="58"/>
      <c r="S44" s="58"/>
      <c r="T44" s="58"/>
      <c r="U44" s="58"/>
      <c r="V44" s="58"/>
      <c r="W44" s="58"/>
      <c r="X44" s="58"/>
      <c r="Y44" s="58"/>
      <c r="Z44" s="58"/>
    </row>
    <row r="45" spans="1:26" ht="18.75" customHeight="1">
      <c r="A45" s="58"/>
      <c r="B45" s="62"/>
      <c r="C45" s="58"/>
      <c r="D45" s="58"/>
      <c r="E45" s="58"/>
      <c r="F45" s="58"/>
      <c r="G45" s="58"/>
      <c r="H45" s="58"/>
      <c r="I45" s="58"/>
      <c r="J45" s="58"/>
      <c r="K45" s="58"/>
      <c r="L45" s="58"/>
      <c r="M45" s="58"/>
      <c r="N45" s="58"/>
      <c r="O45" s="58"/>
      <c r="P45" s="58"/>
      <c r="Q45" s="58"/>
      <c r="R45" s="58"/>
      <c r="S45" s="58"/>
      <c r="T45" s="58"/>
      <c r="U45" s="58"/>
      <c r="V45" s="58"/>
      <c r="W45" s="58"/>
      <c r="X45" s="58"/>
      <c r="Y45" s="58"/>
      <c r="Z45" s="58"/>
    </row>
    <row r="46" spans="1:26" ht="18.75" customHeight="1">
      <c r="A46" s="58"/>
      <c r="B46" s="62"/>
      <c r="C46" s="58"/>
      <c r="D46" s="58"/>
      <c r="E46" s="58"/>
      <c r="F46" s="58"/>
      <c r="G46" s="58"/>
      <c r="H46" s="58"/>
      <c r="I46" s="58"/>
      <c r="J46" s="58"/>
      <c r="K46" s="58"/>
      <c r="L46" s="58"/>
      <c r="M46" s="58"/>
      <c r="N46" s="58"/>
      <c r="O46" s="58"/>
      <c r="P46" s="58"/>
      <c r="Q46" s="58"/>
      <c r="R46" s="58"/>
      <c r="S46" s="58"/>
      <c r="T46" s="58"/>
      <c r="U46" s="58"/>
      <c r="V46" s="58"/>
      <c r="W46" s="58"/>
      <c r="X46" s="58"/>
      <c r="Y46" s="58"/>
      <c r="Z46" s="58"/>
    </row>
    <row r="47" spans="1:26" ht="18.75" customHeight="1">
      <c r="A47" s="58"/>
      <c r="B47" s="62"/>
      <c r="C47" s="58"/>
      <c r="D47" s="58"/>
      <c r="E47" s="58"/>
      <c r="F47" s="58"/>
      <c r="G47" s="58"/>
      <c r="H47" s="58"/>
      <c r="I47" s="58"/>
      <c r="J47" s="58"/>
      <c r="K47" s="58"/>
      <c r="L47" s="58"/>
      <c r="M47" s="58"/>
      <c r="N47" s="58"/>
      <c r="O47" s="58"/>
      <c r="P47" s="58"/>
      <c r="Q47" s="58"/>
      <c r="R47" s="58"/>
      <c r="S47" s="58"/>
      <c r="T47" s="58"/>
      <c r="U47" s="58"/>
      <c r="V47" s="58"/>
      <c r="W47" s="58"/>
      <c r="X47" s="58"/>
      <c r="Y47" s="58"/>
      <c r="Z47" s="58"/>
    </row>
    <row r="48" spans="1:26" ht="18.75" customHeight="1">
      <c r="A48" s="58"/>
      <c r="B48" s="62"/>
      <c r="C48" s="58"/>
      <c r="D48" s="58"/>
      <c r="E48" s="58"/>
      <c r="F48" s="58"/>
      <c r="G48" s="58"/>
      <c r="H48" s="58"/>
      <c r="I48" s="58"/>
      <c r="J48" s="58"/>
      <c r="K48" s="58"/>
      <c r="L48" s="58"/>
      <c r="M48" s="58"/>
      <c r="N48" s="58"/>
      <c r="O48" s="58"/>
      <c r="P48" s="58"/>
      <c r="Q48" s="58"/>
      <c r="R48" s="58"/>
      <c r="S48" s="58"/>
      <c r="T48" s="58"/>
      <c r="U48" s="58"/>
      <c r="V48" s="58"/>
      <c r="W48" s="58"/>
      <c r="X48" s="58"/>
      <c r="Y48" s="58"/>
      <c r="Z48" s="58"/>
    </row>
    <row r="49" spans="1:26" ht="18.75" customHeight="1">
      <c r="A49" s="58"/>
      <c r="B49" s="62"/>
      <c r="C49" s="58"/>
      <c r="D49" s="58"/>
      <c r="E49" s="58"/>
      <c r="F49" s="58"/>
      <c r="G49" s="58"/>
      <c r="H49" s="58"/>
      <c r="I49" s="58"/>
      <c r="J49" s="58"/>
      <c r="K49" s="58"/>
      <c r="L49" s="58"/>
      <c r="M49" s="58"/>
      <c r="N49" s="58"/>
      <c r="O49" s="58"/>
      <c r="P49" s="58"/>
      <c r="Q49" s="58"/>
      <c r="R49" s="58"/>
      <c r="S49" s="58"/>
      <c r="T49" s="58"/>
      <c r="U49" s="58"/>
      <c r="V49" s="58"/>
      <c r="W49" s="58"/>
      <c r="X49" s="58"/>
      <c r="Y49" s="58"/>
      <c r="Z49" s="58"/>
    </row>
    <row r="50" spans="1:26" ht="18.75" customHeight="1">
      <c r="A50" s="58"/>
      <c r="B50" s="62"/>
      <c r="C50" s="58"/>
      <c r="D50" s="58"/>
      <c r="E50" s="58"/>
      <c r="F50" s="58"/>
      <c r="G50" s="58"/>
      <c r="H50" s="58"/>
      <c r="I50" s="58"/>
      <c r="J50" s="58"/>
      <c r="K50" s="58"/>
      <c r="L50" s="58"/>
      <c r="M50" s="58"/>
      <c r="N50" s="58"/>
      <c r="O50" s="58"/>
      <c r="P50" s="58"/>
      <c r="Q50" s="58"/>
      <c r="R50" s="58"/>
      <c r="S50" s="58"/>
      <c r="T50" s="58"/>
      <c r="U50" s="58"/>
      <c r="V50" s="58"/>
      <c r="W50" s="58"/>
      <c r="X50" s="58"/>
      <c r="Y50" s="58"/>
      <c r="Z50" s="58"/>
    </row>
    <row r="51" spans="1:26" ht="18.75" customHeight="1">
      <c r="A51" s="58"/>
      <c r="B51" s="62"/>
      <c r="C51" s="58"/>
      <c r="D51" s="58"/>
      <c r="E51" s="58"/>
      <c r="F51" s="58"/>
      <c r="G51" s="58"/>
      <c r="H51" s="58"/>
      <c r="I51" s="58"/>
      <c r="J51" s="58"/>
      <c r="K51" s="58"/>
      <c r="L51" s="58"/>
      <c r="M51" s="58"/>
      <c r="N51" s="58"/>
      <c r="O51" s="58"/>
      <c r="P51" s="58"/>
      <c r="Q51" s="58"/>
      <c r="R51" s="58"/>
      <c r="S51" s="58"/>
      <c r="T51" s="58"/>
      <c r="U51" s="58"/>
      <c r="V51" s="58"/>
      <c r="W51" s="58"/>
      <c r="X51" s="58"/>
      <c r="Y51" s="58"/>
      <c r="Z51" s="58"/>
    </row>
    <row r="52" spans="1:26" ht="18.75" customHeight="1">
      <c r="A52" s="58"/>
      <c r="B52" s="62"/>
      <c r="C52" s="58"/>
      <c r="D52" s="58"/>
      <c r="E52" s="58"/>
      <c r="F52" s="58"/>
      <c r="G52" s="58"/>
      <c r="H52" s="58"/>
      <c r="I52" s="58"/>
      <c r="J52" s="58"/>
      <c r="K52" s="58"/>
      <c r="L52" s="58"/>
      <c r="M52" s="58"/>
      <c r="N52" s="58"/>
      <c r="O52" s="58"/>
      <c r="P52" s="58"/>
      <c r="Q52" s="58"/>
      <c r="R52" s="58"/>
      <c r="S52" s="58"/>
      <c r="T52" s="58"/>
      <c r="U52" s="58"/>
      <c r="V52" s="58"/>
      <c r="W52" s="58"/>
      <c r="X52" s="58"/>
      <c r="Y52" s="58"/>
      <c r="Z52" s="58"/>
    </row>
    <row r="53" spans="1:26" ht="18.75" customHeight="1">
      <c r="A53" s="58"/>
      <c r="B53" s="62"/>
      <c r="C53" s="58"/>
      <c r="D53" s="58"/>
      <c r="E53" s="58"/>
      <c r="F53" s="58"/>
      <c r="G53" s="58"/>
      <c r="H53" s="58"/>
      <c r="I53" s="58"/>
      <c r="J53" s="58"/>
      <c r="K53" s="58"/>
      <c r="L53" s="58"/>
      <c r="M53" s="58"/>
      <c r="N53" s="58"/>
      <c r="O53" s="58"/>
      <c r="P53" s="58"/>
      <c r="Q53" s="58"/>
      <c r="R53" s="58"/>
      <c r="S53" s="58"/>
      <c r="T53" s="58"/>
      <c r="U53" s="58"/>
      <c r="V53" s="58"/>
      <c r="W53" s="58"/>
      <c r="X53" s="58"/>
      <c r="Y53" s="58"/>
      <c r="Z53" s="58"/>
    </row>
    <row r="54" spans="1:26" ht="18.75" customHeight="1">
      <c r="A54" s="58"/>
      <c r="B54" s="62"/>
      <c r="C54" s="58"/>
      <c r="D54" s="58"/>
      <c r="E54" s="58"/>
      <c r="F54" s="58"/>
      <c r="G54" s="58"/>
      <c r="H54" s="58"/>
      <c r="I54" s="58"/>
      <c r="J54" s="58"/>
      <c r="K54" s="58"/>
      <c r="L54" s="58"/>
      <c r="M54" s="58"/>
      <c r="N54" s="58"/>
      <c r="O54" s="58"/>
      <c r="P54" s="58"/>
      <c r="Q54" s="58"/>
      <c r="R54" s="58"/>
      <c r="S54" s="58"/>
      <c r="T54" s="58"/>
      <c r="U54" s="58"/>
      <c r="V54" s="58"/>
      <c r="W54" s="58"/>
      <c r="X54" s="58"/>
      <c r="Y54" s="58"/>
      <c r="Z54" s="58"/>
    </row>
    <row r="55" spans="1:26" ht="18.75" customHeight="1">
      <c r="A55" s="58"/>
      <c r="B55" s="62"/>
      <c r="C55" s="58"/>
      <c r="D55" s="58"/>
      <c r="E55" s="58"/>
      <c r="F55" s="58"/>
      <c r="G55" s="58"/>
      <c r="H55" s="58"/>
      <c r="I55" s="58"/>
      <c r="J55" s="58"/>
      <c r="K55" s="58"/>
      <c r="L55" s="58"/>
      <c r="M55" s="58"/>
      <c r="N55" s="58"/>
      <c r="O55" s="58"/>
      <c r="P55" s="58"/>
      <c r="Q55" s="58"/>
      <c r="R55" s="58"/>
      <c r="S55" s="58"/>
      <c r="T55" s="58"/>
      <c r="U55" s="58"/>
      <c r="V55" s="58"/>
      <c r="W55" s="58"/>
      <c r="X55" s="58"/>
      <c r="Y55" s="58"/>
      <c r="Z55" s="58"/>
    </row>
    <row r="56" spans="1:26" ht="18.75" customHeight="1">
      <c r="A56" s="58"/>
      <c r="B56" s="62"/>
      <c r="C56" s="58"/>
      <c r="D56" s="58"/>
      <c r="E56" s="58"/>
      <c r="F56" s="58"/>
      <c r="G56" s="58"/>
      <c r="H56" s="58"/>
      <c r="I56" s="58"/>
      <c r="J56" s="58"/>
      <c r="K56" s="58"/>
      <c r="L56" s="58"/>
      <c r="M56" s="58"/>
      <c r="N56" s="58"/>
      <c r="O56" s="58"/>
      <c r="P56" s="58"/>
      <c r="Q56" s="58"/>
      <c r="R56" s="58"/>
      <c r="S56" s="58"/>
      <c r="T56" s="58"/>
      <c r="U56" s="58"/>
      <c r="V56" s="58"/>
      <c r="W56" s="58"/>
      <c r="X56" s="58"/>
      <c r="Y56" s="58"/>
      <c r="Z56" s="58"/>
    </row>
    <row r="57" spans="1:26" ht="18.75" customHeight="1">
      <c r="A57" s="58"/>
      <c r="B57" s="62"/>
      <c r="C57" s="58"/>
      <c r="D57" s="58"/>
      <c r="E57" s="58"/>
      <c r="F57" s="58"/>
      <c r="G57" s="58"/>
      <c r="H57" s="58"/>
      <c r="I57" s="58"/>
      <c r="J57" s="58"/>
      <c r="K57" s="58"/>
      <c r="L57" s="58"/>
      <c r="M57" s="58"/>
      <c r="N57" s="58"/>
      <c r="O57" s="58"/>
      <c r="P57" s="58"/>
      <c r="Q57" s="58"/>
      <c r="R57" s="58"/>
      <c r="S57" s="58"/>
      <c r="T57" s="58"/>
      <c r="U57" s="58"/>
      <c r="V57" s="58"/>
      <c r="W57" s="58"/>
      <c r="X57" s="58"/>
      <c r="Y57" s="58"/>
      <c r="Z57" s="58"/>
    </row>
    <row r="58" spans="1:26" ht="18.75" customHeight="1">
      <c r="A58" s="58"/>
      <c r="B58" s="62"/>
      <c r="C58" s="58"/>
      <c r="D58" s="58"/>
      <c r="E58" s="58"/>
      <c r="F58" s="58"/>
      <c r="G58" s="58"/>
      <c r="H58" s="58"/>
      <c r="I58" s="58"/>
      <c r="J58" s="58"/>
      <c r="K58" s="58"/>
      <c r="L58" s="58"/>
      <c r="M58" s="58"/>
      <c r="N58" s="58"/>
      <c r="O58" s="58"/>
      <c r="P58" s="58"/>
      <c r="Q58" s="58"/>
      <c r="R58" s="58"/>
      <c r="S58" s="58"/>
      <c r="T58" s="58"/>
      <c r="U58" s="58"/>
      <c r="V58" s="58"/>
      <c r="W58" s="58"/>
      <c r="X58" s="58"/>
      <c r="Y58" s="58"/>
      <c r="Z58" s="58"/>
    </row>
    <row r="59" spans="1:26" ht="18.75" customHeight="1">
      <c r="A59" s="58"/>
      <c r="B59" s="62"/>
      <c r="C59" s="58"/>
      <c r="D59" s="58"/>
      <c r="E59" s="58"/>
      <c r="F59" s="58"/>
      <c r="G59" s="58"/>
      <c r="H59" s="58"/>
      <c r="I59" s="58"/>
      <c r="J59" s="58"/>
      <c r="K59" s="58"/>
      <c r="L59" s="58"/>
      <c r="M59" s="58"/>
      <c r="N59" s="58"/>
      <c r="O59" s="58"/>
      <c r="P59" s="58"/>
      <c r="Q59" s="58"/>
      <c r="R59" s="58"/>
      <c r="S59" s="58"/>
      <c r="T59" s="58"/>
      <c r="U59" s="58"/>
      <c r="V59" s="58"/>
      <c r="W59" s="58"/>
      <c r="X59" s="58"/>
      <c r="Y59" s="58"/>
      <c r="Z59" s="58"/>
    </row>
    <row r="60" spans="1:26" ht="18.75" customHeight="1">
      <c r="A60" s="58"/>
      <c r="B60" s="62"/>
      <c r="C60" s="58"/>
      <c r="D60" s="58"/>
      <c r="E60" s="58"/>
      <c r="F60" s="58"/>
      <c r="G60" s="58"/>
      <c r="H60" s="58"/>
      <c r="I60" s="58"/>
      <c r="J60" s="58"/>
      <c r="K60" s="58"/>
      <c r="L60" s="58"/>
      <c r="M60" s="58"/>
      <c r="N60" s="58"/>
      <c r="O60" s="58"/>
      <c r="P60" s="58"/>
      <c r="Q60" s="58"/>
      <c r="R60" s="58"/>
      <c r="S60" s="58"/>
      <c r="T60" s="58"/>
      <c r="U60" s="58"/>
      <c r="V60" s="58"/>
      <c r="W60" s="58"/>
      <c r="X60" s="58"/>
      <c r="Y60" s="58"/>
      <c r="Z60" s="58"/>
    </row>
    <row r="61" spans="1:26" ht="18.75" customHeight="1">
      <c r="A61" s="58"/>
      <c r="B61" s="62"/>
      <c r="C61" s="58"/>
      <c r="D61" s="58"/>
      <c r="E61" s="58"/>
      <c r="F61" s="58"/>
      <c r="G61" s="58"/>
      <c r="H61" s="58"/>
      <c r="I61" s="58"/>
      <c r="J61" s="58"/>
      <c r="K61" s="58"/>
      <c r="L61" s="58"/>
      <c r="M61" s="58"/>
      <c r="N61" s="58"/>
      <c r="O61" s="58"/>
      <c r="P61" s="58"/>
      <c r="Q61" s="58"/>
      <c r="R61" s="58"/>
      <c r="S61" s="58"/>
      <c r="T61" s="58"/>
      <c r="U61" s="58"/>
      <c r="V61" s="58"/>
      <c r="W61" s="58"/>
      <c r="X61" s="58"/>
      <c r="Y61" s="58"/>
      <c r="Z61" s="58"/>
    </row>
    <row r="62" spans="1:26" ht="18.75" customHeight="1">
      <c r="A62" s="58"/>
      <c r="B62" s="62"/>
      <c r="C62" s="58"/>
      <c r="D62" s="58"/>
      <c r="E62" s="58"/>
      <c r="F62" s="58"/>
      <c r="G62" s="58"/>
      <c r="H62" s="58"/>
      <c r="I62" s="58"/>
      <c r="J62" s="58"/>
      <c r="K62" s="58"/>
      <c r="L62" s="58"/>
      <c r="M62" s="58"/>
      <c r="N62" s="58"/>
      <c r="O62" s="58"/>
      <c r="P62" s="58"/>
      <c r="Q62" s="58"/>
      <c r="R62" s="58"/>
      <c r="S62" s="58"/>
      <c r="T62" s="58"/>
      <c r="U62" s="58"/>
      <c r="V62" s="58"/>
      <c r="W62" s="58"/>
      <c r="X62" s="58"/>
      <c r="Y62" s="58"/>
      <c r="Z62" s="58"/>
    </row>
    <row r="63" spans="1:26" ht="18.75" customHeight="1">
      <c r="A63" s="58"/>
      <c r="B63" s="62"/>
      <c r="C63" s="58"/>
      <c r="D63" s="58"/>
      <c r="E63" s="58"/>
      <c r="F63" s="58"/>
      <c r="G63" s="58"/>
      <c r="H63" s="58"/>
      <c r="I63" s="58"/>
      <c r="J63" s="58"/>
      <c r="K63" s="58"/>
      <c r="L63" s="58"/>
      <c r="M63" s="58"/>
      <c r="N63" s="58"/>
      <c r="O63" s="58"/>
      <c r="P63" s="58"/>
      <c r="Q63" s="58"/>
      <c r="R63" s="58"/>
      <c r="S63" s="58"/>
      <c r="T63" s="58"/>
      <c r="U63" s="58"/>
      <c r="V63" s="58"/>
      <c r="W63" s="58"/>
      <c r="X63" s="58"/>
      <c r="Y63" s="58"/>
      <c r="Z63" s="58"/>
    </row>
    <row r="64" spans="1:26" ht="18.75" customHeight="1">
      <c r="A64" s="58"/>
      <c r="B64" s="62"/>
      <c r="C64" s="58"/>
      <c r="D64" s="58"/>
      <c r="E64" s="58"/>
      <c r="F64" s="58"/>
      <c r="G64" s="58"/>
      <c r="H64" s="58"/>
      <c r="I64" s="58"/>
      <c r="J64" s="58"/>
      <c r="K64" s="58"/>
      <c r="L64" s="58"/>
      <c r="M64" s="58"/>
      <c r="N64" s="58"/>
      <c r="O64" s="58"/>
      <c r="P64" s="58"/>
      <c r="Q64" s="58"/>
      <c r="R64" s="58"/>
      <c r="S64" s="58"/>
      <c r="T64" s="58"/>
      <c r="U64" s="58"/>
      <c r="V64" s="58"/>
      <c r="W64" s="58"/>
      <c r="X64" s="58"/>
      <c r="Y64" s="58"/>
      <c r="Z64" s="58"/>
    </row>
    <row r="65" spans="1:26" ht="18.75" customHeight="1">
      <c r="A65" s="58"/>
      <c r="B65" s="62"/>
      <c r="C65" s="58"/>
      <c r="D65" s="58"/>
      <c r="E65" s="58"/>
      <c r="F65" s="58"/>
      <c r="G65" s="58"/>
      <c r="H65" s="58"/>
      <c r="I65" s="58"/>
      <c r="J65" s="58"/>
      <c r="K65" s="58"/>
      <c r="L65" s="58"/>
      <c r="M65" s="58"/>
      <c r="N65" s="58"/>
      <c r="O65" s="58"/>
      <c r="P65" s="58"/>
      <c r="Q65" s="58"/>
      <c r="R65" s="58"/>
      <c r="S65" s="58"/>
      <c r="T65" s="58"/>
      <c r="U65" s="58"/>
      <c r="V65" s="58"/>
      <c r="W65" s="58"/>
      <c r="X65" s="58"/>
      <c r="Y65" s="58"/>
      <c r="Z65" s="58"/>
    </row>
    <row r="66" spans="1:26" ht="18.75" customHeight="1">
      <c r="A66" s="58"/>
      <c r="B66" s="62"/>
      <c r="C66" s="58"/>
      <c r="D66" s="58"/>
      <c r="E66" s="58"/>
      <c r="F66" s="58"/>
      <c r="G66" s="58"/>
      <c r="H66" s="58"/>
      <c r="I66" s="58"/>
      <c r="J66" s="58"/>
      <c r="K66" s="58"/>
      <c r="L66" s="58"/>
      <c r="M66" s="58"/>
      <c r="N66" s="58"/>
      <c r="O66" s="58"/>
      <c r="P66" s="58"/>
      <c r="Q66" s="58"/>
      <c r="R66" s="58"/>
      <c r="S66" s="58"/>
      <c r="T66" s="58"/>
      <c r="U66" s="58"/>
      <c r="V66" s="58"/>
      <c r="W66" s="58"/>
      <c r="X66" s="58"/>
      <c r="Y66" s="58"/>
      <c r="Z66" s="58"/>
    </row>
    <row r="67" spans="1:26" ht="18.75" customHeight="1">
      <c r="A67" s="58"/>
      <c r="B67" s="62"/>
      <c r="C67" s="58"/>
      <c r="D67" s="58"/>
      <c r="E67" s="58"/>
      <c r="F67" s="58"/>
      <c r="G67" s="58"/>
      <c r="H67" s="58"/>
      <c r="I67" s="58"/>
      <c r="J67" s="58"/>
      <c r="K67" s="58"/>
      <c r="L67" s="58"/>
      <c r="M67" s="58"/>
      <c r="N67" s="58"/>
      <c r="O67" s="58"/>
      <c r="P67" s="58"/>
      <c r="Q67" s="58"/>
      <c r="R67" s="58"/>
      <c r="S67" s="58"/>
      <c r="T67" s="58"/>
      <c r="U67" s="58"/>
      <c r="V67" s="58"/>
      <c r="W67" s="58"/>
      <c r="X67" s="58"/>
      <c r="Y67" s="58"/>
      <c r="Z67" s="58"/>
    </row>
    <row r="68" spans="1:26" ht="18.75" customHeight="1">
      <c r="A68" s="58"/>
      <c r="B68" s="62"/>
      <c r="C68" s="58"/>
      <c r="D68" s="58"/>
      <c r="E68" s="58"/>
      <c r="F68" s="58"/>
      <c r="G68" s="58"/>
      <c r="H68" s="58"/>
      <c r="I68" s="58"/>
      <c r="J68" s="58"/>
      <c r="K68" s="58"/>
      <c r="L68" s="58"/>
      <c r="M68" s="58"/>
      <c r="N68" s="58"/>
      <c r="O68" s="58"/>
      <c r="P68" s="58"/>
      <c r="Q68" s="58"/>
      <c r="R68" s="58"/>
      <c r="S68" s="58"/>
      <c r="T68" s="58"/>
      <c r="U68" s="58"/>
      <c r="V68" s="58"/>
      <c r="W68" s="58"/>
      <c r="X68" s="58"/>
      <c r="Y68" s="58"/>
      <c r="Z68" s="58"/>
    </row>
    <row r="69" spans="1:26" ht="18.75" customHeight="1">
      <c r="A69" s="58"/>
      <c r="B69" s="62"/>
      <c r="C69" s="58"/>
      <c r="D69" s="58"/>
      <c r="E69" s="58"/>
      <c r="F69" s="58"/>
      <c r="G69" s="58"/>
      <c r="H69" s="58"/>
      <c r="I69" s="58"/>
      <c r="J69" s="58"/>
      <c r="K69" s="58"/>
      <c r="L69" s="58"/>
      <c r="M69" s="58"/>
      <c r="N69" s="58"/>
      <c r="O69" s="58"/>
      <c r="P69" s="58"/>
      <c r="Q69" s="58"/>
      <c r="R69" s="58"/>
      <c r="S69" s="58"/>
      <c r="T69" s="58"/>
      <c r="U69" s="58"/>
      <c r="V69" s="58"/>
      <c r="W69" s="58"/>
      <c r="X69" s="58"/>
      <c r="Y69" s="58"/>
      <c r="Z69" s="58"/>
    </row>
    <row r="70" spans="1:26" ht="18.75" customHeight="1">
      <c r="A70" s="58"/>
      <c r="B70" s="62"/>
      <c r="C70" s="58"/>
      <c r="D70" s="58"/>
      <c r="E70" s="58"/>
      <c r="F70" s="58"/>
      <c r="G70" s="58"/>
      <c r="H70" s="58"/>
      <c r="I70" s="58"/>
      <c r="J70" s="58"/>
      <c r="K70" s="58"/>
      <c r="L70" s="58"/>
      <c r="M70" s="58"/>
      <c r="N70" s="58"/>
      <c r="O70" s="58"/>
      <c r="P70" s="58"/>
      <c r="Q70" s="58"/>
      <c r="R70" s="58"/>
      <c r="S70" s="58"/>
      <c r="T70" s="58"/>
      <c r="U70" s="58"/>
      <c r="V70" s="58"/>
      <c r="W70" s="58"/>
      <c r="X70" s="58"/>
      <c r="Y70" s="58"/>
      <c r="Z70" s="58"/>
    </row>
    <row r="71" spans="1:26" ht="18.75" customHeight="1">
      <c r="A71" s="58"/>
      <c r="B71" s="62"/>
      <c r="C71" s="58"/>
      <c r="D71" s="58"/>
      <c r="E71" s="58"/>
      <c r="F71" s="58"/>
      <c r="G71" s="58"/>
      <c r="H71" s="58"/>
      <c r="I71" s="58"/>
      <c r="J71" s="58"/>
      <c r="K71" s="58"/>
      <c r="L71" s="58"/>
      <c r="M71" s="58"/>
      <c r="N71" s="58"/>
      <c r="O71" s="58"/>
      <c r="P71" s="58"/>
      <c r="Q71" s="58"/>
      <c r="R71" s="58"/>
      <c r="S71" s="58"/>
      <c r="T71" s="58"/>
      <c r="U71" s="58"/>
      <c r="V71" s="58"/>
      <c r="W71" s="58"/>
      <c r="X71" s="58"/>
      <c r="Y71" s="58"/>
      <c r="Z71" s="58"/>
    </row>
    <row r="72" spans="1:26" ht="18.75" customHeight="1">
      <c r="A72" s="58"/>
      <c r="B72" s="62"/>
      <c r="C72" s="58"/>
      <c r="D72" s="58"/>
      <c r="E72" s="58"/>
      <c r="F72" s="58"/>
      <c r="G72" s="58"/>
      <c r="H72" s="58"/>
      <c r="I72" s="58"/>
      <c r="J72" s="58"/>
      <c r="K72" s="58"/>
      <c r="L72" s="58"/>
      <c r="M72" s="58"/>
      <c r="N72" s="58"/>
      <c r="O72" s="58"/>
      <c r="P72" s="58"/>
      <c r="Q72" s="58"/>
      <c r="R72" s="58"/>
      <c r="S72" s="58"/>
      <c r="T72" s="58"/>
      <c r="U72" s="58"/>
      <c r="V72" s="58"/>
      <c r="W72" s="58"/>
      <c r="X72" s="58"/>
      <c r="Y72" s="58"/>
      <c r="Z72" s="58"/>
    </row>
    <row r="73" spans="1:26" ht="18.75" customHeight="1">
      <c r="A73" s="58"/>
      <c r="B73" s="62"/>
      <c r="C73" s="58"/>
      <c r="D73" s="58"/>
      <c r="E73" s="58"/>
      <c r="F73" s="58"/>
      <c r="G73" s="58"/>
      <c r="H73" s="58"/>
      <c r="I73" s="58"/>
      <c r="J73" s="58"/>
      <c r="K73" s="58"/>
      <c r="L73" s="58"/>
      <c r="M73" s="58"/>
      <c r="N73" s="58"/>
      <c r="O73" s="58"/>
      <c r="P73" s="58"/>
      <c r="Q73" s="58"/>
      <c r="R73" s="58"/>
      <c r="S73" s="58"/>
      <c r="T73" s="58"/>
      <c r="U73" s="58"/>
      <c r="V73" s="58"/>
      <c r="W73" s="58"/>
      <c r="X73" s="58"/>
      <c r="Y73" s="58"/>
      <c r="Z73" s="58"/>
    </row>
    <row r="74" spans="1:26" ht="18.75" customHeight="1">
      <c r="A74" s="58"/>
      <c r="B74" s="62"/>
      <c r="C74" s="58"/>
      <c r="D74" s="58"/>
      <c r="E74" s="58"/>
      <c r="F74" s="58"/>
      <c r="G74" s="58"/>
      <c r="H74" s="58"/>
      <c r="I74" s="58"/>
      <c r="J74" s="58"/>
      <c r="K74" s="58"/>
      <c r="L74" s="58"/>
      <c r="M74" s="58"/>
      <c r="N74" s="58"/>
      <c r="O74" s="58"/>
      <c r="P74" s="58"/>
      <c r="Q74" s="58"/>
      <c r="R74" s="58"/>
      <c r="S74" s="58"/>
      <c r="T74" s="58"/>
      <c r="U74" s="58"/>
      <c r="V74" s="58"/>
      <c r="W74" s="58"/>
      <c r="X74" s="58"/>
      <c r="Y74" s="58"/>
      <c r="Z74" s="58"/>
    </row>
    <row r="75" spans="1:26" ht="18.75" customHeight="1">
      <c r="A75" s="58"/>
      <c r="B75" s="62"/>
      <c r="C75" s="58"/>
      <c r="D75" s="58"/>
      <c r="E75" s="58"/>
      <c r="F75" s="58"/>
      <c r="G75" s="58"/>
      <c r="H75" s="58"/>
      <c r="I75" s="58"/>
      <c r="J75" s="58"/>
      <c r="K75" s="58"/>
      <c r="L75" s="58"/>
      <c r="M75" s="58"/>
      <c r="N75" s="58"/>
      <c r="O75" s="58"/>
      <c r="P75" s="58"/>
      <c r="Q75" s="58"/>
      <c r="R75" s="58"/>
      <c r="S75" s="58"/>
      <c r="T75" s="58"/>
      <c r="U75" s="58"/>
      <c r="V75" s="58"/>
      <c r="W75" s="58"/>
      <c r="X75" s="58"/>
      <c r="Y75" s="58"/>
      <c r="Z75" s="58"/>
    </row>
    <row r="76" spans="1:26" ht="18.75" customHeight="1">
      <c r="A76" s="58"/>
      <c r="B76" s="62"/>
      <c r="C76" s="58"/>
      <c r="D76" s="58"/>
      <c r="E76" s="58"/>
      <c r="F76" s="58"/>
      <c r="G76" s="58"/>
      <c r="H76" s="58"/>
      <c r="I76" s="58"/>
      <c r="J76" s="58"/>
      <c r="K76" s="58"/>
      <c r="L76" s="58"/>
      <c r="M76" s="58"/>
      <c r="N76" s="58"/>
      <c r="O76" s="58"/>
      <c r="P76" s="58"/>
      <c r="Q76" s="58"/>
      <c r="R76" s="58"/>
      <c r="S76" s="58"/>
      <c r="T76" s="58"/>
      <c r="U76" s="58"/>
      <c r="V76" s="58"/>
      <c r="W76" s="58"/>
      <c r="X76" s="58"/>
      <c r="Y76" s="58"/>
      <c r="Z76" s="58"/>
    </row>
    <row r="77" spans="1:26" ht="18.75" customHeight="1">
      <c r="A77" s="58"/>
      <c r="B77" s="62"/>
      <c r="C77" s="58"/>
      <c r="D77" s="58"/>
      <c r="E77" s="58"/>
      <c r="F77" s="58"/>
      <c r="G77" s="58"/>
      <c r="H77" s="58"/>
      <c r="I77" s="58"/>
      <c r="J77" s="58"/>
      <c r="K77" s="58"/>
      <c r="L77" s="58"/>
      <c r="M77" s="58"/>
      <c r="N77" s="58"/>
      <c r="O77" s="58"/>
      <c r="P77" s="58"/>
      <c r="Q77" s="58"/>
      <c r="R77" s="58"/>
      <c r="S77" s="58"/>
      <c r="T77" s="58"/>
      <c r="U77" s="58"/>
      <c r="V77" s="58"/>
      <c r="W77" s="58"/>
      <c r="X77" s="58"/>
      <c r="Y77" s="58"/>
      <c r="Z77" s="58"/>
    </row>
    <row r="78" spans="1:26" ht="18.75" customHeight="1">
      <c r="A78" s="58"/>
      <c r="B78" s="62"/>
      <c r="C78" s="58"/>
      <c r="D78" s="58"/>
      <c r="E78" s="58"/>
      <c r="F78" s="58"/>
      <c r="G78" s="58"/>
      <c r="H78" s="58"/>
      <c r="I78" s="58"/>
      <c r="J78" s="58"/>
      <c r="K78" s="58"/>
      <c r="L78" s="58"/>
      <c r="M78" s="58"/>
      <c r="N78" s="58"/>
      <c r="O78" s="58"/>
      <c r="P78" s="58"/>
      <c r="Q78" s="58"/>
      <c r="R78" s="58"/>
      <c r="S78" s="58"/>
      <c r="T78" s="58"/>
      <c r="U78" s="58"/>
      <c r="V78" s="58"/>
      <c r="W78" s="58"/>
      <c r="X78" s="58"/>
      <c r="Y78" s="58"/>
      <c r="Z78" s="58"/>
    </row>
    <row r="79" spans="1:26" ht="18.75" customHeight="1">
      <c r="A79" s="58"/>
      <c r="B79" s="62"/>
      <c r="C79" s="58"/>
      <c r="D79" s="58"/>
      <c r="E79" s="58"/>
      <c r="F79" s="58"/>
      <c r="G79" s="58"/>
      <c r="H79" s="58"/>
      <c r="I79" s="58"/>
      <c r="J79" s="58"/>
      <c r="K79" s="58"/>
      <c r="L79" s="58"/>
      <c r="M79" s="58"/>
      <c r="N79" s="58"/>
      <c r="O79" s="58"/>
      <c r="P79" s="58"/>
      <c r="Q79" s="58"/>
      <c r="R79" s="58"/>
      <c r="S79" s="58"/>
      <c r="T79" s="58"/>
      <c r="U79" s="58"/>
      <c r="V79" s="58"/>
      <c r="W79" s="58"/>
      <c r="X79" s="58"/>
      <c r="Y79" s="58"/>
      <c r="Z79" s="58"/>
    </row>
    <row r="80" spans="1:26" ht="18.75" customHeight="1">
      <c r="A80" s="58"/>
      <c r="B80" s="62"/>
      <c r="C80" s="58"/>
      <c r="D80" s="58"/>
      <c r="E80" s="58"/>
      <c r="F80" s="58"/>
      <c r="G80" s="58"/>
      <c r="H80" s="58"/>
      <c r="I80" s="58"/>
      <c r="J80" s="58"/>
      <c r="K80" s="58"/>
      <c r="L80" s="58"/>
      <c r="M80" s="58"/>
      <c r="N80" s="58"/>
      <c r="O80" s="58"/>
      <c r="P80" s="58"/>
      <c r="Q80" s="58"/>
      <c r="R80" s="58"/>
      <c r="S80" s="58"/>
      <c r="T80" s="58"/>
      <c r="U80" s="58"/>
      <c r="V80" s="58"/>
      <c r="W80" s="58"/>
      <c r="X80" s="58"/>
      <c r="Y80" s="58"/>
      <c r="Z80" s="58"/>
    </row>
    <row r="81" spans="1:26" ht="18.75" customHeight="1">
      <c r="A81" s="58"/>
      <c r="B81" s="62"/>
      <c r="C81" s="58"/>
      <c r="D81" s="58"/>
      <c r="E81" s="58"/>
      <c r="F81" s="58"/>
      <c r="G81" s="58"/>
      <c r="H81" s="58"/>
      <c r="I81" s="58"/>
      <c r="J81" s="58"/>
      <c r="K81" s="58"/>
      <c r="L81" s="58"/>
      <c r="M81" s="58"/>
      <c r="N81" s="58"/>
      <c r="O81" s="58"/>
      <c r="P81" s="58"/>
      <c r="Q81" s="58"/>
      <c r="R81" s="58"/>
      <c r="S81" s="58"/>
      <c r="T81" s="58"/>
      <c r="U81" s="58"/>
      <c r="V81" s="58"/>
      <c r="W81" s="58"/>
      <c r="X81" s="58"/>
      <c r="Y81" s="58"/>
      <c r="Z81" s="58"/>
    </row>
    <row r="82" spans="1:26" ht="18.75" customHeight="1">
      <c r="A82" s="58"/>
      <c r="B82" s="62"/>
      <c r="C82" s="58"/>
      <c r="D82" s="58"/>
      <c r="E82" s="58"/>
      <c r="F82" s="58"/>
      <c r="G82" s="58"/>
      <c r="H82" s="58"/>
      <c r="I82" s="58"/>
      <c r="J82" s="58"/>
      <c r="K82" s="58"/>
      <c r="L82" s="58"/>
      <c r="M82" s="58"/>
      <c r="N82" s="58"/>
      <c r="O82" s="58"/>
      <c r="P82" s="58"/>
      <c r="Q82" s="58"/>
      <c r="R82" s="58"/>
      <c r="S82" s="58"/>
      <c r="T82" s="58"/>
      <c r="U82" s="58"/>
      <c r="V82" s="58"/>
      <c r="W82" s="58"/>
      <c r="X82" s="58"/>
      <c r="Y82" s="58"/>
      <c r="Z82" s="58"/>
    </row>
    <row r="83" spans="1:26" ht="18.75" customHeight="1">
      <c r="A83" s="58"/>
      <c r="B83" s="62"/>
      <c r="C83" s="58"/>
      <c r="D83" s="58"/>
      <c r="E83" s="58"/>
      <c r="F83" s="58"/>
      <c r="G83" s="58"/>
      <c r="H83" s="58"/>
      <c r="I83" s="58"/>
      <c r="J83" s="58"/>
      <c r="K83" s="58"/>
      <c r="L83" s="58"/>
      <c r="M83" s="58"/>
      <c r="N83" s="58"/>
      <c r="O83" s="58"/>
      <c r="P83" s="58"/>
      <c r="Q83" s="58"/>
      <c r="R83" s="58"/>
      <c r="S83" s="58"/>
      <c r="T83" s="58"/>
      <c r="U83" s="58"/>
      <c r="V83" s="58"/>
      <c r="W83" s="58"/>
      <c r="X83" s="58"/>
      <c r="Y83" s="58"/>
      <c r="Z83" s="58"/>
    </row>
    <row r="84" spans="1:26" ht="18.75" customHeight="1">
      <c r="A84" s="58"/>
      <c r="B84" s="62"/>
      <c r="C84" s="58"/>
      <c r="D84" s="58"/>
      <c r="E84" s="58"/>
      <c r="F84" s="58"/>
      <c r="G84" s="58"/>
      <c r="H84" s="58"/>
      <c r="I84" s="58"/>
      <c r="J84" s="58"/>
      <c r="K84" s="58"/>
      <c r="L84" s="58"/>
      <c r="M84" s="58"/>
      <c r="N84" s="58"/>
      <c r="O84" s="58"/>
      <c r="P84" s="58"/>
      <c r="Q84" s="58"/>
      <c r="R84" s="58"/>
      <c r="S84" s="58"/>
      <c r="T84" s="58"/>
      <c r="U84" s="58"/>
      <c r="V84" s="58"/>
      <c r="W84" s="58"/>
      <c r="X84" s="58"/>
      <c r="Y84" s="58"/>
      <c r="Z84" s="58"/>
    </row>
    <row r="85" spans="1:26" ht="18.75" customHeight="1">
      <c r="A85" s="58"/>
      <c r="B85" s="62"/>
      <c r="C85" s="58"/>
      <c r="D85" s="58"/>
      <c r="E85" s="58"/>
      <c r="F85" s="58"/>
      <c r="G85" s="58"/>
      <c r="H85" s="58"/>
      <c r="I85" s="58"/>
      <c r="J85" s="58"/>
      <c r="K85" s="58"/>
      <c r="L85" s="58"/>
      <c r="M85" s="58"/>
      <c r="N85" s="58"/>
      <c r="O85" s="58"/>
      <c r="P85" s="58"/>
      <c r="Q85" s="58"/>
      <c r="R85" s="58"/>
      <c r="S85" s="58"/>
      <c r="T85" s="58"/>
      <c r="U85" s="58"/>
      <c r="V85" s="58"/>
      <c r="W85" s="58"/>
      <c r="X85" s="58"/>
      <c r="Y85" s="58"/>
      <c r="Z85" s="58"/>
    </row>
    <row r="86" spans="1:26" ht="18.75" customHeight="1">
      <c r="A86" s="58"/>
      <c r="B86" s="62"/>
      <c r="C86" s="58"/>
      <c r="D86" s="58"/>
      <c r="E86" s="58"/>
      <c r="F86" s="58"/>
      <c r="G86" s="58"/>
      <c r="H86" s="58"/>
      <c r="I86" s="58"/>
      <c r="J86" s="58"/>
      <c r="K86" s="58"/>
      <c r="L86" s="58"/>
      <c r="M86" s="58"/>
      <c r="N86" s="58"/>
      <c r="O86" s="58"/>
      <c r="P86" s="58"/>
      <c r="Q86" s="58"/>
      <c r="R86" s="58"/>
      <c r="S86" s="58"/>
      <c r="T86" s="58"/>
      <c r="U86" s="58"/>
      <c r="V86" s="58"/>
      <c r="W86" s="58"/>
      <c r="X86" s="58"/>
      <c r="Y86" s="58"/>
      <c r="Z86" s="58"/>
    </row>
    <row r="87" spans="1:26" ht="18.75" customHeight="1">
      <c r="A87" s="58"/>
      <c r="B87" s="62"/>
      <c r="C87" s="58"/>
      <c r="D87" s="58"/>
      <c r="E87" s="58"/>
      <c r="F87" s="58"/>
      <c r="G87" s="58"/>
      <c r="H87" s="58"/>
      <c r="I87" s="58"/>
      <c r="J87" s="58"/>
      <c r="K87" s="58"/>
      <c r="L87" s="58"/>
      <c r="M87" s="58"/>
      <c r="N87" s="58"/>
      <c r="O87" s="58"/>
      <c r="P87" s="58"/>
      <c r="Q87" s="58"/>
      <c r="R87" s="58"/>
      <c r="S87" s="58"/>
      <c r="T87" s="58"/>
      <c r="U87" s="58"/>
      <c r="V87" s="58"/>
      <c r="W87" s="58"/>
      <c r="X87" s="58"/>
      <c r="Y87" s="58"/>
      <c r="Z87" s="58"/>
    </row>
    <row r="88" spans="1:26" ht="18.75" customHeight="1">
      <c r="A88" s="58"/>
      <c r="B88" s="62"/>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ht="18.75" customHeight="1">
      <c r="A89" s="58"/>
      <c r="B89" s="62"/>
      <c r="C89" s="58"/>
      <c r="D89" s="58"/>
      <c r="E89" s="58"/>
      <c r="F89" s="58"/>
      <c r="G89" s="58"/>
      <c r="H89" s="58"/>
      <c r="I89" s="58"/>
      <c r="J89" s="58"/>
      <c r="K89" s="58"/>
      <c r="L89" s="58"/>
      <c r="M89" s="58"/>
      <c r="N89" s="58"/>
      <c r="O89" s="58"/>
      <c r="P89" s="58"/>
      <c r="Q89" s="58"/>
      <c r="R89" s="58"/>
      <c r="S89" s="58"/>
      <c r="T89" s="58"/>
      <c r="U89" s="58"/>
      <c r="V89" s="58"/>
      <c r="W89" s="58"/>
      <c r="X89" s="58"/>
      <c r="Y89" s="58"/>
      <c r="Z89" s="58"/>
    </row>
    <row r="90" spans="1:26" ht="18.75" customHeight="1">
      <c r="A90" s="58"/>
      <c r="B90" s="62"/>
      <c r="C90" s="58"/>
      <c r="D90" s="58"/>
      <c r="E90" s="58"/>
      <c r="F90" s="58"/>
      <c r="G90" s="58"/>
      <c r="H90" s="58"/>
      <c r="I90" s="58"/>
      <c r="J90" s="58"/>
      <c r="K90" s="58"/>
      <c r="L90" s="58"/>
      <c r="M90" s="58"/>
      <c r="N90" s="58"/>
      <c r="O90" s="58"/>
      <c r="P90" s="58"/>
      <c r="Q90" s="58"/>
      <c r="R90" s="58"/>
      <c r="S90" s="58"/>
      <c r="T90" s="58"/>
      <c r="U90" s="58"/>
      <c r="V90" s="58"/>
      <c r="W90" s="58"/>
      <c r="X90" s="58"/>
      <c r="Y90" s="58"/>
      <c r="Z90" s="58"/>
    </row>
    <row r="91" spans="1:26" ht="18.75" customHeight="1">
      <c r="A91" s="58"/>
      <c r="B91" s="62"/>
      <c r="C91" s="58"/>
      <c r="D91" s="58"/>
      <c r="E91" s="58"/>
      <c r="F91" s="58"/>
      <c r="G91" s="58"/>
      <c r="H91" s="58"/>
      <c r="I91" s="58"/>
      <c r="J91" s="58"/>
      <c r="K91" s="58"/>
      <c r="L91" s="58"/>
      <c r="M91" s="58"/>
      <c r="N91" s="58"/>
      <c r="O91" s="58"/>
      <c r="P91" s="58"/>
      <c r="Q91" s="58"/>
      <c r="R91" s="58"/>
      <c r="S91" s="58"/>
      <c r="T91" s="58"/>
      <c r="U91" s="58"/>
      <c r="V91" s="58"/>
      <c r="W91" s="58"/>
      <c r="X91" s="58"/>
      <c r="Y91" s="58"/>
      <c r="Z91" s="58"/>
    </row>
    <row r="92" spans="1:26" ht="18.75" customHeight="1">
      <c r="A92" s="58"/>
      <c r="B92" s="62"/>
      <c r="C92" s="58"/>
      <c r="D92" s="58"/>
      <c r="E92" s="58"/>
      <c r="F92" s="58"/>
      <c r="G92" s="58"/>
      <c r="H92" s="58"/>
      <c r="I92" s="58"/>
      <c r="J92" s="58"/>
      <c r="K92" s="58"/>
      <c r="L92" s="58"/>
      <c r="M92" s="58"/>
      <c r="N92" s="58"/>
      <c r="O92" s="58"/>
      <c r="P92" s="58"/>
      <c r="Q92" s="58"/>
      <c r="R92" s="58"/>
      <c r="S92" s="58"/>
      <c r="T92" s="58"/>
      <c r="U92" s="58"/>
      <c r="V92" s="58"/>
      <c r="W92" s="58"/>
      <c r="X92" s="58"/>
      <c r="Y92" s="58"/>
      <c r="Z92" s="58"/>
    </row>
    <row r="93" spans="1:26" ht="18.75" customHeight="1">
      <c r="A93" s="58"/>
      <c r="B93" s="62"/>
      <c r="C93" s="58"/>
      <c r="D93" s="58"/>
      <c r="E93" s="58"/>
      <c r="F93" s="58"/>
      <c r="G93" s="58"/>
      <c r="H93" s="58"/>
      <c r="I93" s="58"/>
      <c r="J93" s="58"/>
      <c r="K93" s="58"/>
      <c r="L93" s="58"/>
      <c r="M93" s="58"/>
      <c r="N93" s="58"/>
      <c r="O93" s="58"/>
      <c r="P93" s="58"/>
      <c r="Q93" s="58"/>
      <c r="R93" s="58"/>
      <c r="S93" s="58"/>
      <c r="T93" s="58"/>
      <c r="U93" s="58"/>
      <c r="V93" s="58"/>
      <c r="W93" s="58"/>
      <c r="X93" s="58"/>
      <c r="Y93" s="58"/>
      <c r="Z93" s="58"/>
    </row>
    <row r="94" spans="1:26" ht="18.75" customHeight="1">
      <c r="A94" s="58"/>
      <c r="B94" s="62"/>
      <c r="C94" s="58"/>
      <c r="D94" s="58"/>
      <c r="E94" s="58"/>
      <c r="F94" s="58"/>
      <c r="G94" s="58"/>
      <c r="H94" s="58"/>
      <c r="I94" s="58"/>
      <c r="J94" s="58"/>
      <c r="K94" s="58"/>
      <c r="L94" s="58"/>
      <c r="M94" s="58"/>
      <c r="N94" s="58"/>
      <c r="O94" s="58"/>
      <c r="P94" s="58"/>
      <c r="Q94" s="58"/>
      <c r="R94" s="58"/>
      <c r="S94" s="58"/>
      <c r="T94" s="58"/>
      <c r="U94" s="58"/>
      <c r="V94" s="58"/>
      <c r="W94" s="58"/>
      <c r="X94" s="58"/>
      <c r="Y94" s="58"/>
      <c r="Z94" s="58"/>
    </row>
    <row r="95" spans="1:26" ht="18.75" customHeight="1">
      <c r="A95" s="58"/>
      <c r="B95" s="62"/>
      <c r="C95" s="58"/>
      <c r="D95" s="58"/>
      <c r="E95" s="58"/>
      <c r="F95" s="58"/>
      <c r="G95" s="58"/>
      <c r="H95" s="58"/>
      <c r="I95" s="58"/>
      <c r="J95" s="58"/>
      <c r="K95" s="58"/>
      <c r="L95" s="58"/>
      <c r="M95" s="58"/>
      <c r="N95" s="58"/>
      <c r="O95" s="58"/>
      <c r="P95" s="58"/>
      <c r="Q95" s="58"/>
      <c r="R95" s="58"/>
      <c r="S95" s="58"/>
      <c r="T95" s="58"/>
      <c r="U95" s="58"/>
      <c r="V95" s="58"/>
      <c r="W95" s="58"/>
      <c r="X95" s="58"/>
      <c r="Y95" s="58"/>
      <c r="Z95" s="58"/>
    </row>
    <row r="96" spans="1:26" ht="18.75" customHeight="1">
      <c r="A96" s="58"/>
      <c r="B96" s="62"/>
      <c r="C96" s="58"/>
      <c r="D96" s="58"/>
      <c r="E96" s="58"/>
      <c r="F96" s="58"/>
      <c r="G96" s="58"/>
      <c r="H96" s="58"/>
      <c r="I96" s="58"/>
      <c r="J96" s="58"/>
      <c r="K96" s="58"/>
      <c r="L96" s="58"/>
      <c r="M96" s="58"/>
      <c r="N96" s="58"/>
      <c r="O96" s="58"/>
      <c r="P96" s="58"/>
      <c r="Q96" s="58"/>
      <c r="R96" s="58"/>
      <c r="S96" s="58"/>
      <c r="T96" s="58"/>
      <c r="U96" s="58"/>
      <c r="V96" s="58"/>
      <c r="W96" s="58"/>
      <c r="X96" s="58"/>
      <c r="Y96" s="58"/>
      <c r="Z96" s="58"/>
    </row>
    <row r="97" spans="1:26" ht="18.75" customHeight="1">
      <c r="A97" s="58"/>
      <c r="B97" s="62"/>
      <c r="C97" s="58"/>
      <c r="D97" s="58"/>
      <c r="E97" s="58"/>
      <c r="F97" s="58"/>
      <c r="G97" s="58"/>
      <c r="H97" s="58"/>
      <c r="I97" s="58"/>
      <c r="J97" s="58"/>
      <c r="K97" s="58"/>
      <c r="L97" s="58"/>
      <c r="M97" s="58"/>
      <c r="N97" s="58"/>
      <c r="O97" s="58"/>
      <c r="P97" s="58"/>
      <c r="Q97" s="58"/>
      <c r="R97" s="58"/>
      <c r="S97" s="58"/>
      <c r="T97" s="58"/>
      <c r="U97" s="58"/>
      <c r="V97" s="58"/>
      <c r="W97" s="58"/>
      <c r="X97" s="58"/>
      <c r="Y97" s="58"/>
      <c r="Z97" s="58"/>
    </row>
    <row r="98" spans="1:26" ht="18.75" customHeight="1">
      <c r="A98" s="58"/>
      <c r="B98" s="62"/>
      <c r="C98" s="58"/>
      <c r="D98" s="58"/>
      <c r="E98" s="58"/>
      <c r="F98" s="58"/>
      <c r="G98" s="58"/>
      <c r="H98" s="58"/>
      <c r="I98" s="58"/>
      <c r="J98" s="58"/>
      <c r="K98" s="58"/>
      <c r="L98" s="58"/>
      <c r="M98" s="58"/>
      <c r="N98" s="58"/>
      <c r="O98" s="58"/>
      <c r="P98" s="58"/>
      <c r="Q98" s="58"/>
      <c r="R98" s="58"/>
      <c r="S98" s="58"/>
      <c r="T98" s="58"/>
      <c r="U98" s="58"/>
      <c r="V98" s="58"/>
      <c r="W98" s="58"/>
      <c r="X98" s="58"/>
      <c r="Y98" s="58"/>
      <c r="Z98" s="58"/>
    </row>
    <row r="99" spans="1:26" ht="18.75" customHeight="1">
      <c r="A99" s="58"/>
      <c r="B99" s="62"/>
      <c r="C99" s="58"/>
      <c r="D99" s="58"/>
      <c r="E99" s="58"/>
      <c r="F99" s="58"/>
      <c r="G99" s="58"/>
      <c r="H99" s="58"/>
      <c r="I99" s="58"/>
      <c r="J99" s="58"/>
      <c r="K99" s="58"/>
      <c r="L99" s="58"/>
      <c r="M99" s="58"/>
      <c r="N99" s="58"/>
      <c r="O99" s="58"/>
      <c r="P99" s="58"/>
      <c r="Q99" s="58"/>
      <c r="R99" s="58"/>
      <c r="S99" s="58"/>
      <c r="T99" s="58"/>
      <c r="U99" s="58"/>
      <c r="V99" s="58"/>
      <c r="W99" s="58"/>
      <c r="X99" s="58"/>
      <c r="Y99" s="58"/>
      <c r="Z99" s="58"/>
    </row>
    <row r="100" spans="1:26" ht="18.75" customHeight="1">
      <c r="A100" s="58"/>
      <c r="B100" s="62"/>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row>
    <row r="101" spans="1:26" ht="18.75" customHeight="1">
      <c r="A101" s="58"/>
      <c r="B101" s="62"/>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row>
    <row r="102" spans="1:26" ht="18.75" customHeight="1">
      <c r="A102" s="58"/>
      <c r="B102" s="62"/>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row>
    <row r="103" spans="1:26" ht="18.75" customHeight="1">
      <c r="A103" s="58"/>
      <c r="B103" s="62"/>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row>
    <row r="104" spans="1:26" ht="18.75" customHeight="1">
      <c r="A104" s="58"/>
      <c r="B104" s="62"/>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row>
    <row r="105" spans="1:26" ht="18.75" customHeight="1">
      <c r="A105" s="58"/>
      <c r="B105" s="62"/>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row>
    <row r="106" spans="1:26" ht="18.75" customHeight="1">
      <c r="A106" s="58"/>
      <c r="B106" s="62"/>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row>
    <row r="107" spans="1:26" ht="18.75" customHeight="1">
      <c r="A107" s="58"/>
      <c r="B107" s="62"/>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row>
    <row r="108" spans="1:26" ht="18.75" customHeight="1">
      <c r="A108" s="58"/>
      <c r="B108" s="62"/>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row>
    <row r="109" spans="1:26" ht="18.75" customHeight="1">
      <c r="A109" s="58"/>
      <c r="B109" s="62"/>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row>
    <row r="110" spans="1:26" ht="18.75" customHeight="1">
      <c r="A110" s="58"/>
      <c r="B110" s="62"/>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row>
    <row r="111" spans="1:26" ht="18.75" customHeight="1">
      <c r="A111" s="58"/>
      <c r="B111" s="62"/>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row>
    <row r="112" spans="1:26" ht="18.75" customHeight="1">
      <c r="A112" s="58"/>
      <c r="B112" s="62"/>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row>
    <row r="113" spans="1:26" ht="18.75" customHeight="1">
      <c r="A113" s="58"/>
      <c r="B113" s="62"/>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row>
    <row r="114" spans="1:26" ht="18.75" customHeight="1">
      <c r="A114" s="58"/>
      <c r="B114" s="62"/>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row>
    <row r="115" spans="1:26" ht="18.75" customHeight="1">
      <c r="A115" s="58"/>
      <c r="B115" s="62"/>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row>
    <row r="116" spans="1:26" ht="18.75" customHeight="1">
      <c r="A116" s="58"/>
      <c r="B116" s="62"/>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row>
    <row r="117" spans="1:26" ht="18.75" customHeight="1">
      <c r="A117" s="58"/>
      <c r="B117" s="62"/>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row>
    <row r="118" spans="1:26" ht="18.75" customHeight="1">
      <c r="A118" s="58"/>
      <c r="B118" s="62"/>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row>
    <row r="119" spans="1:26" ht="18.75" customHeight="1">
      <c r="A119" s="58"/>
      <c r="B119" s="62"/>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row>
    <row r="120" spans="1:26" ht="18.75" customHeight="1">
      <c r="A120" s="58"/>
      <c r="B120" s="62"/>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row>
    <row r="121" spans="1:26" ht="18.75" customHeight="1">
      <c r="A121" s="58"/>
      <c r="B121" s="62"/>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row>
    <row r="122" spans="1:26" ht="18.75" customHeight="1">
      <c r="A122" s="58"/>
      <c r="B122" s="62"/>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row>
    <row r="123" spans="1:26" ht="18.75" customHeight="1">
      <c r="A123" s="58"/>
      <c r="B123" s="62"/>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row>
    <row r="124" spans="1:26" ht="18.75" customHeight="1">
      <c r="A124" s="58"/>
      <c r="B124" s="62"/>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row>
    <row r="125" spans="1:26" ht="18.75" customHeight="1">
      <c r="A125" s="58"/>
      <c r="B125" s="62"/>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row>
    <row r="126" spans="1:26" ht="18.75" customHeight="1">
      <c r="A126" s="58"/>
      <c r="B126" s="62"/>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row>
    <row r="127" spans="1:26" ht="18.75" customHeight="1">
      <c r="A127" s="58"/>
      <c r="B127" s="62"/>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row>
    <row r="128" spans="1:26" ht="18.75" customHeight="1">
      <c r="A128" s="58"/>
      <c r="B128" s="62"/>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row>
    <row r="129" spans="1:26" ht="18.75" customHeight="1">
      <c r="A129" s="58"/>
      <c r="B129" s="62"/>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row>
    <row r="130" spans="1:26" ht="18.75" customHeight="1">
      <c r="A130" s="58"/>
      <c r="B130" s="62"/>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row>
    <row r="131" spans="1:26" ht="18.75" customHeight="1">
      <c r="A131" s="58"/>
      <c r="B131" s="62"/>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row>
    <row r="132" spans="1:26" ht="18.75" customHeight="1">
      <c r="A132" s="58"/>
      <c r="B132" s="62"/>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row>
    <row r="133" spans="1:26" ht="18.75" customHeight="1">
      <c r="A133" s="58"/>
      <c r="B133" s="62"/>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row>
    <row r="134" spans="1:26" ht="18.75" customHeight="1">
      <c r="A134" s="58"/>
      <c r="B134" s="62"/>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row>
    <row r="135" spans="1:26" ht="18.75" customHeight="1">
      <c r="A135" s="58"/>
      <c r="B135" s="62"/>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row>
    <row r="136" spans="1:26" ht="18.75" customHeight="1">
      <c r="A136" s="58"/>
      <c r="B136" s="62"/>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row>
    <row r="137" spans="1:26" ht="18.75" customHeight="1">
      <c r="A137" s="58"/>
      <c r="B137" s="62"/>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row>
    <row r="138" spans="1:26" ht="18.75" customHeight="1">
      <c r="A138" s="58"/>
      <c r="B138" s="62"/>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row>
    <row r="139" spans="1:26" ht="18.75" customHeight="1">
      <c r="A139" s="58"/>
      <c r="B139" s="62"/>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row>
    <row r="140" spans="1:26" ht="18.75" customHeight="1">
      <c r="A140" s="58"/>
      <c r="B140" s="62"/>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row>
    <row r="141" spans="1:26" ht="18.75" customHeight="1">
      <c r="A141" s="58"/>
      <c r="B141" s="62"/>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row>
    <row r="142" spans="1:26" ht="18.75" customHeight="1">
      <c r="A142" s="58"/>
      <c r="B142" s="62"/>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row>
    <row r="143" spans="1:26" ht="18.75" customHeight="1">
      <c r="A143" s="58"/>
      <c r="B143" s="62"/>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row>
    <row r="144" spans="1:26" ht="18.75" customHeight="1">
      <c r="A144" s="58"/>
      <c r="B144" s="62"/>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row>
    <row r="145" spans="1:26" ht="18.75" customHeight="1">
      <c r="A145" s="58"/>
      <c r="B145" s="62"/>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row>
    <row r="146" spans="1:26" ht="18.75" customHeight="1">
      <c r="A146" s="58"/>
      <c r="B146" s="62"/>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row>
    <row r="147" spans="1:26" ht="18.75" customHeight="1">
      <c r="A147" s="58"/>
      <c r="B147" s="62"/>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row>
    <row r="148" spans="1:26" ht="18.75" customHeight="1">
      <c r="A148" s="58"/>
      <c r="B148" s="62"/>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row>
    <row r="149" spans="1:26" ht="18.75" customHeight="1">
      <c r="A149" s="58"/>
      <c r="B149" s="62"/>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row>
    <row r="150" spans="1:26" ht="18.75" customHeight="1">
      <c r="A150" s="58"/>
      <c r="B150" s="62"/>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row>
    <row r="151" spans="1:26" ht="18.75" customHeight="1">
      <c r="A151" s="58"/>
      <c r="B151" s="62"/>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row>
    <row r="152" spans="1:26" ht="18.75" customHeight="1">
      <c r="A152" s="58"/>
      <c r="B152" s="62"/>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row>
    <row r="153" spans="1:26" ht="18.75" customHeight="1">
      <c r="A153" s="58"/>
      <c r="B153" s="62"/>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row>
    <row r="154" spans="1:26" ht="18.75" customHeight="1">
      <c r="A154" s="58"/>
      <c r="B154" s="62"/>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row>
    <row r="155" spans="1:26" ht="18.75" customHeight="1">
      <c r="A155" s="58"/>
      <c r="B155" s="62"/>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row>
    <row r="156" spans="1:26" ht="18.75" customHeight="1">
      <c r="A156" s="58"/>
      <c r="B156" s="62"/>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row>
    <row r="157" spans="1:26" ht="18.75" customHeight="1">
      <c r="A157" s="58"/>
      <c r="B157" s="62"/>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row>
    <row r="158" spans="1:26" ht="18.75" customHeight="1">
      <c r="A158" s="58"/>
      <c r="B158" s="62"/>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row>
    <row r="159" spans="1:26" ht="18.75" customHeight="1">
      <c r="A159" s="58"/>
      <c r="B159" s="62"/>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row>
    <row r="160" spans="1:26" ht="18.75" customHeight="1">
      <c r="A160" s="58"/>
      <c r="B160" s="62"/>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row>
    <row r="161" spans="1:26" ht="18.75" customHeight="1">
      <c r="A161" s="58"/>
      <c r="B161" s="62"/>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row>
    <row r="162" spans="1:26" ht="18.75" customHeight="1">
      <c r="A162" s="58"/>
      <c r="B162" s="62"/>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row>
    <row r="163" spans="1:26" ht="18.75" customHeight="1">
      <c r="A163" s="58"/>
      <c r="B163" s="62"/>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row>
    <row r="164" spans="1:26" ht="18.75" customHeight="1">
      <c r="A164" s="58"/>
      <c r="B164" s="62"/>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row>
    <row r="165" spans="1:26" ht="18.75" customHeight="1">
      <c r="A165" s="58"/>
      <c r="B165" s="62"/>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row>
    <row r="166" spans="1:26" ht="18.75" customHeight="1">
      <c r="A166" s="58"/>
      <c r="B166" s="62"/>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row>
    <row r="167" spans="1:26" ht="18.75" customHeight="1">
      <c r="A167" s="58"/>
      <c r="B167" s="62"/>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row>
    <row r="168" spans="1:26" ht="18.75" customHeight="1">
      <c r="A168" s="58"/>
      <c r="B168" s="62"/>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row>
    <row r="169" spans="1:26" ht="18.75" customHeight="1">
      <c r="A169" s="58"/>
      <c r="B169" s="62"/>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row>
    <row r="170" spans="1:26" ht="18.75" customHeight="1">
      <c r="A170" s="58"/>
      <c r="B170" s="62"/>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row>
    <row r="171" spans="1:26" ht="18.75" customHeight="1">
      <c r="A171" s="58"/>
      <c r="B171" s="62"/>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row>
    <row r="172" spans="1:26" ht="18.75" customHeight="1">
      <c r="A172" s="58"/>
      <c r="B172" s="62"/>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row>
    <row r="173" spans="1:26" ht="18.75" customHeight="1">
      <c r="A173" s="58"/>
      <c r="B173" s="62"/>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row>
    <row r="174" spans="1:26" ht="18.75" customHeight="1">
      <c r="A174" s="58"/>
      <c r="B174" s="62"/>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row>
    <row r="175" spans="1:26" ht="18.75" customHeight="1">
      <c r="A175" s="58"/>
      <c r="B175" s="62"/>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row>
    <row r="176" spans="1:26" ht="18.75" customHeight="1">
      <c r="A176" s="58"/>
      <c r="B176" s="62"/>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row>
    <row r="177" spans="1:26" ht="18.75" customHeight="1">
      <c r="A177" s="58"/>
      <c r="B177" s="62"/>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row>
    <row r="178" spans="1:26" ht="18.75" customHeight="1">
      <c r="A178" s="58"/>
      <c r="B178" s="62"/>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row>
    <row r="179" spans="1:26" ht="18.75" customHeight="1">
      <c r="A179" s="58"/>
      <c r="B179" s="62"/>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row>
    <row r="180" spans="1:26" ht="18.75" customHeight="1">
      <c r="A180" s="58"/>
      <c r="B180" s="62"/>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row>
    <row r="181" spans="1:26" ht="18.75" customHeight="1">
      <c r="A181" s="58"/>
      <c r="B181" s="62"/>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row>
    <row r="182" spans="1:26" ht="18.75" customHeight="1">
      <c r="A182" s="58"/>
      <c r="B182" s="62"/>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row>
    <row r="183" spans="1:26" ht="18.75" customHeight="1">
      <c r="A183" s="58"/>
      <c r="B183" s="62"/>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row>
    <row r="184" spans="1:26" ht="18.75" customHeight="1">
      <c r="A184" s="58"/>
      <c r="B184" s="62"/>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row>
    <row r="185" spans="1:26" ht="18.75" customHeight="1">
      <c r="A185" s="58"/>
      <c r="B185" s="62"/>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row>
    <row r="186" spans="1:26" ht="18.75" customHeight="1">
      <c r="A186" s="58"/>
      <c r="B186" s="62"/>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row>
    <row r="187" spans="1:26" ht="18.75" customHeight="1">
      <c r="A187" s="58"/>
      <c r="B187" s="62"/>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row>
    <row r="188" spans="1:26" ht="18.75" customHeight="1">
      <c r="A188" s="58"/>
      <c r="B188" s="62"/>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row>
    <row r="189" spans="1:26" ht="18.75" customHeight="1">
      <c r="A189" s="58"/>
      <c r="B189" s="62"/>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row>
    <row r="190" spans="1:26" ht="18.75" customHeight="1">
      <c r="A190" s="58"/>
      <c r="B190" s="62"/>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row>
    <row r="191" spans="1:26" ht="18.75" customHeight="1">
      <c r="A191" s="58"/>
      <c r="B191" s="62"/>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row>
    <row r="192" spans="1:26" ht="18.75" customHeight="1">
      <c r="A192" s="58"/>
      <c r="B192" s="62"/>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row>
    <row r="193" spans="1:26" ht="18.75" customHeight="1">
      <c r="A193" s="58"/>
      <c r="B193" s="62"/>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row>
    <row r="194" spans="1:26" ht="18.75" customHeight="1">
      <c r="A194" s="58"/>
      <c r="B194" s="62"/>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row>
    <row r="195" spans="1:26" ht="18.75" customHeight="1">
      <c r="A195" s="58"/>
      <c r="B195" s="62"/>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row>
    <row r="196" spans="1:26" ht="18.75" customHeight="1">
      <c r="A196" s="58"/>
      <c r="B196" s="62"/>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row>
    <row r="197" spans="1:26" ht="18.75" customHeight="1">
      <c r="A197" s="58"/>
      <c r="B197" s="62"/>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row>
    <row r="198" spans="1:26" ht="18.75" customHeight="1">
      <c r="A198" s="58"/>
      <c r="B198" s="62"/>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row>
    <row r="199" spans="1:26" ht="18.75" customHeight="1">
      <c r="A199" s="58"/>
      <c r="B199" s="62"/>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row>
    <row r="200" spans="1:26" ht="18.75" customHeight="1">
      <c r="A200" s="58"/>
      <c r="B200" s="62"/>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row>
    <row r="201" spans="1:26" ht="18.75" customHeight="1">
      <c r="A201" s="58"/>
      <c r="B201" s="62"/>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row>
    <row r="202" spans="1:26" ht="18.75" customHeight="1">
      <c r="A202" s="58"/>
      <c r="B202" s="62"/>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row>
    <row r="203" spans="1:26" ht="18.75" customHeight="1">
      <c r="A203" s="58"/>
      <c r="B203" s="62"/>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row>
    <row r="204" spans="1:26" ht="18.75" customHeight="1">
      <c r="A204" s="58"/>
      <c r="B204" s="62"/>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row>
    <row r="205" spans="1:26" ht="18.75" customHeight="1">
      <c r="A205" s="58"/>
      <c r="B205" s="62"/>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row>
    <row r="206" spans="1:26" ht="18.75" customHeight="1">
      <c r="A206" s="58"/>
      <c r="B206" s="62"/>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row>
    <row r="207" spans="1:26" ht="18.75" customHeight="1">
      <c r="A207" s="58"/>
      <c r="B207" s="62"/>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row>
    <row r="208" spans="1:26" ht="18.75" customHeight="1">
      <c r="A208" s="58"/>
      <c r="B208" s="62"/>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row>
    <row r="209" spans="1:26" ht="18.75" customHeight="1">
      <c r="A209" s="58"/>
      <c r="B209" s="62"/>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row>
    <row r="210" spans="1:26" ht="18.75" customHeight="1">
      <c r="A210" s="58"/>
      <c r="B210" s="62"/>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row>
    <row r="211" spans="1:26" ht="18.75" customHeight="1">
      <c r="A211" s="58"/>
      <c r="B211" s="62"/>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row>
    <row r="212" spans="1:26" ht="18.75" customHeight="1">
      <c r="A212" s="58"/>
      <c r="B212" s="62"/>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row>
    <row r="213" spans="1:26" ht="18.75" customHeight="1">
      <c r="A213" s="58"/>
      <c r="B213" s="62"/>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row>
    <row r="214" spans="1:26" ht="18.75" customHeight="1">
      <c r="A214" s="58"/>
      <c r="B214" s="62"/>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row>
    <row r="215" spans="1:26" ht="18.75" customHeight="1">
      <c r="A215" s="58"/>
      <c r="B215" s="62"/>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row>
    <row r="216" spans="1:26" ht="18.75" customHeight="1">
      <c r="A216" s="58"/>
      <c r="B216" s="62"/>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row>
    <row r="217" spans="1:26" ht="18.75" customHeight="1">
      <c r="A217" s="58"/>
      <c r="B217" s="62"/>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row>
    <row r="218" spans="1:26" ht="18.75" customHeight="1">
      <c r="A218" s="58"/>
      <c r="B218" s="62"/>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row>
    <row r="219" spans="1:26" ht="18.75" customHeight="1">
      <c r="A219" s="58"/>
      <c r="B219" s="62"/>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row>
    <row r="220" spans="1:26" ht="18.75" customHeight="1">
      <c r="A220" s="58"/>
      <c r="B220" s="62"/>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row>
    <row r="221" spans="1:26" ht="18.75" customHeight="1">
      <c r="A221" s="58"/>
      <c r="B221" s="62"/>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row>
    <row r="222" spans="1:26" ht="18.75" customHeight="1">
      <c r="A222" s="58"/>
      <c r="B222" s="62"/>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row>
    <row r="223" spans="1:26" ht="18.75" customHeight="1">
      <c r="A223" s="58"/>
      <c r="B223" s="62"/>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row>
    <row r="224" spans="1:26" ht="18.75" customHeight="1">
      <c r="A224" s="58"/>
      <c r="B224" s="62"/>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row>
    <row r="225" spans="1:26" ht="18.75" customHeight="1">
      <c r="A225" s="58"/>
      <c r="B225" s="62"/>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row>
    <row r="226" spans="1:26" ht="18.75" customHeight="1">
      <c r="A226" s="58"/>
      <c r="B226" s="62"/>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row>
    <row r="227" spans="1:26" ht="18.75" customHeight="1">
      <c r="A227" s="58"/>
      <c r="B227" s="62"/>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row>
    <row r="228" spans="1:26" ht="18.75" customHeight="1">
      <c r="A228" s="58"/>
      <c r="B228" s="62"/>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row>
    <row r="229" spans="1:26" ht="18.75" customHeight="1">
      <c r="A229" s="58"/>
      <c r="B229" s="62"/>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row>
    <row r="230" spans="1:26" ht="18.75" customHeight="1">
      <c r="A230" s="58"/>
      <c r="B230" s="62"/>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row>
    <row r="231" spans="1:26" ht="18.75" customHeight="1">
      <c r="A231" s="58"/>
      <c r="B231" s="62"/>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row>
    <row r="232" spans="1:26" ht="18.75" customHeight="1">
      <c r="A232" s="58"/>
      <c r="B232" s="62"/>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row>
    <row r="233" spans="1:26" ht="18.75" customHeight="1">
      <c r="A233" s="58"/>
      <c r="B233" s="62"/>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row>
    <row r="234" spans="1:26" ht="18.75" customHeight="1">
      <c r="A234" s="58"/>
      <c r="B234" s="62"/>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row>
    <row r="235" spans="1:26" ht="18.75" customHeight="1">
      <c r="A235" s="58"/>
      <c r="B235" s="62"/>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row>
    <row r="236" spans="1:26" ht="18.75" customHeight="1">
      <c r="A236" s="58"/>
      <c r="B236" s="62"/>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row>
    <row r="237" spans="1:26" ht="18.75" customHeight="1">
      <c r="A237" s="58"/>
      <c r="B237" s="62"/>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row>
    <row r="238" spans="1:26" ht="18.75" customHeight="1">
      <c r="A238" s="58"/>
      <c r="B238" s="62"/>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row>
    <row r="239" spans="1:26" ht="18.75" customHeight="1">
      <c r="A239" s="58"/>
      <c r="B239" s="62"/>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row>
    <row r="240" spans="1:26" ht="18.75" customHeight="1">
      <c r="A240" s="58"/>
      <c r="B240" s="62"/>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row>
    <row r="241" spans="1:26" ht="18.75" customHeight="1">
      <c r="A241" s="58"/>
      <c r="B241" s="62"/>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row>
    <row r="242" spans="1:26" ht="18.75" customHeight="1">
      <c r="A242" s="58"/>
      <c r="B242" s="62"/>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row>
    <row r="243" spans="1:26" ht="18.75" customHeight="1">
      <c r="A243" s="58"/>
      <c r="B243" s="62"/>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row>
    <row r="244" spans="1:26" ht="18.75" customHeight="1">
      <c r="A244" s="58"/>
      <c r="B244" s="62"/>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row>
    <row r="245" spans="1:26" ht="18.75" customHeight="1">
      <c r="A245" s="58"/>
      <c r="B245" s="62"/>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row>
    <row r="246" spans="1:26" ht="18.75" customHeight="1">
      <c r="A246" s="58"/>
      <c r="B246" s="62"/>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row>
    <row r="247" spans="1:26" ht="18.75" customHeight="1">
      <c r="A247" s="58"/>
      <c r="B247" s="62"/>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row>
    <row r="248" spans="1:26" ht="18.75" customHeight="1">
      <c r="A248" s="58"/>
      <c r="B248" s="62"/>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row>
    <row r="249" spans="1:26" ht="18.75" customHeight="1">
      <c r="A249" s="58"/>
      <c r="B249" s="62"/>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row>
    <row r="250" spans="1:26" ht="18.75" customHeight="1">
      <c r="A250" s="58"/>
      <c r="B250" s="62"/>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row>
    <row r="251" spans="1:26" ht="18.75" customHeight="1">
      <c r="A251" s="58"/>
      <c r="B251" s="62"/>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row>
    <row r="252" spans="1:26" ht="18.75" customHeight="1">
      <c r="A252" s="58"/>
      <c r="B252" s="62"/>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row>
    <row r="253" spans="1:26" ht="18.75" customHeight="1">
      <c r="A253" s="58"/>
      <c r="B253" s="62"/>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row>
    <row r="254" spans="1:26" ht="18.75" customHeight="1">
      <c r="A254" s="58"/>
      <c r="B254" s="62"/>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row>
    <row r="255" spans="1:26" ht="18.75" customHeight="1">
      <c r="A255" s="58"/>
      <c r="B255" s="62"/>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row>
    <row r="256" spans="1:26" ht="18.75" customHeight="1">
      <c r="A256" s="58"/>
      <c r="B256" s="62"/>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row>
    <row r="257" spans="1:26" ht="18.75" customHeight="1">
      <c r="A257" s="58"/>
      <c r="B257" s="62"/>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row>
    <row r="258" spans="1:26" ht="18.75" customHeight="1">
      <c r="A258" s="58"/>
      <c r="B258" s="62"/>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row>
    <row r="259" spans="1:26" ht="18.75" customHeight="1">
      <c r="A259" s="58"/>
      <c r="B259" s="62"/>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row>
    <row r="260" spans="1:26" ht="18.75" customHeight="1">
      <c r="A260" s="58"/>
      <c r="B260" s="62"/>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row>
    <row r="261" spans="1:26" ht="18.75" customHeight="1">
      <c r="A261" s="58"/>
      <c r="B261" s="62"/>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row>
    <row r="262" spans="1:26" ht="18.75" customHeight="1">
      <c r="A262" s="58"/>
      <c r="B262" s="62"/>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row>
    <row r="263" spans="1:26" ht="18.75" customHeight="1">
      <c r="A263" s="58"/>
      <c r="B263" s="62"/>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row>
    <row r="264" spans="1:26" ht="18.75" customHeight="1">
      <c r="A264" s="58"/>
      <c r="B264" s="62"/>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row>
    <row r="265" spans="1:26" ht="18.75" customHeight="1">
      <c r="A265" s="58"/>
      <c r="B265" s="62"/>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row>
    <row r="266" spans="1:26" ht="18.75" customHeight="1">
      <c r="A266" s="58"/>
      <c r="B266" s="62"/>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row>
    <row r="267" spans="1:26" ht="18.75" customHeight="1">
      <c r="A267" s="58"/>
      <c r="B267" s="62"/>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row>
    <row r="268" spans="1:26" ht="18.75" customHeight="1">
      <c r="A268" s="58"/>
      <c r="B268" s="62"/>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row>
    <row r="269" spans="1:26" ht="18.75" customHeight="1">
      <c r="A269" s="58"/>
      <c r="B269" s="62"/>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row>
    <row r="270" spans="1:26" ht="18.75" customHeight="1">
      <c r="A270" s="58"/>
      <c r="B270" s="62"/>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row>
    <row r="271" spans="1:26" ht="18.75" customHeight="1">
      <c r="A271" s="58"/>
      <c r="B271" s="62"/>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row>
    <row r="272" spans="1:26" ht="18.75" customHeight="1">
      <c r="A272" s="58"/>
      <c r="B272" s="62"/>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row>
    <row r="273" spans="1:26" ht="18.75" customHeight="1">
      <c r="A273" s="58"/>
      <c r="B273" s="62"/>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row>
    <row r="274" spans="1:26" ht="18.75" customHeight="1">
      <c r="A274" s="58"/>
      <c r="B274" s="62"/>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row>
    <row r="275" spans="1:26" ht="18.75" customHeight="1">
      <c r="A275" s="58"/>
      <c r="B275" s="62"/>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row>
    <row r="276" spans="1:26" ht="18.75" customHeight="1">
      <c r="A276" s="58"/>
      <c r="B276" s="62"/>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spans="1:26" ht="18.75" customHeight="1">
      <c r="A277" s="58"/>
      <c r="B277" s="62"/>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spans="1:26" ht="18.75" customHeight="1">
      <c r="A278" s="58"/>
      <c r="B278" s="62"/>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spans="1:26" ht="18.75" customHeight="1">
      <c r="A279" s="58"/>
      <c r="B279" s="62"/>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spans="1:26" ht="18.75" customHeight="1">
      <c r="A280" s="58"/>
      <c r="B280" s="62"/>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spans="1:26" ht="18.75" customHeight="1">
      <c r="A281" s="58"/>
      <c r="B281" s="62"/>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spans="1:26" ht="18.75" customHeight="1">
      <c r="A282" s="58"/>
      <c r="B282" s="62"/>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spans="1:26" ht="18.75" customHeight="1">
      <c r="A283" s="58"/>
      <c r="B283" s="62"/>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spans="1:26" ht="18.75" customHeight="1">
      <c r="A284" s="58"/>
      <c r="B284" s="62"/>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spans="1:26" ht="18.75" customHeight="1">
      <c r="A285" s="58"/>
      <c r="B285" s="62"/>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spans="1:26" ht="18.75" customHeight="1">
      <c r="A286" s="58"/>
      <c r="B286" s="62"/>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spans="1:26" ht="18.75" customHeight="1">
      <c r="A287" s="58"/>
      <c r="B287" s="62"/>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spans="1:26" ht="18.75" customHeight="1">
      <c r="A288" s="58"/>
      <c r="B288" s="62"/>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spans="1:26" ht="18.75" customHeight="1">
      <c r="A289" s="58"/>
      <c r="B289" s="62"/>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spans="1:26" ht="18.75" customHeight="1">
      <c r="A290" s="58"/>
      <c r="B290" s="62"/>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spans="1:26" ht="18.75" customHeight="1">
      <c r="A291" s="58"/>
      <c r="B291" s="62"/>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spans="1:26" ht="18.75" customHeight="1">
      <c r="A292" s="58"/>
      <c r="B292" s="62"/>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spans="1:26" ht="18.75" customHeight="1">
      <c r="A293" s="58"/>
      <c r="B293" s="62"/>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spans="1:26" ht="18.75" customHeight="1">
      <c r="A294" s="58"/>
      <c r="B294" s="62"/>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spans="1:26" ht="18.75" customHeight="1">
      <c r="A295" s="58"/>
      <c r="B295" s="62"/>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spans="1:26" ht="18.75" customHeight="1">
      <c r="A296" s="58"/>
      <c r="B296" s="62"/>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spans="1:26" ht="18.75" customHeight="1">
      <c r="A297" s="58"/>
      <c r="B297" s="62"/>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spans="1:26" ht="18.75" customHeight="1">
      <c r="A298" s="58"/>
      <c r="B298" s="62"/>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spans="1:26" ht="18.75" customHeight="1">
      <c r="A299" s="58"/>
      <c r="B299" s="62"/>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spans="1:26" ht="18.75" customHeight="1">
      <c r="A300" s="58"/>
      <c r="B300" s="62"/>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spans="1:26" ht="18.75" customHeight="1">
      <c r="A301" s="58"/>
      <c r="B301" s="62"/>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spans="1:26" ht="18.75" customHeight="1">
      <c r="A302" s="58"/>
      <c r="B302" s="62"/>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spans="1:26" ht="18.75" customHeight="1">
      <c r="A303" s="58"/>
      <c r="B303" s="62"/>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spans="1:26" ht="18.75" customHeight="1">
      <c r="A304" s="58"/>
      <c r="B304" s="62"/>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spans="1:26" ht="18.75" customHeight="1">
      <c r="A305" s="58"/>
      <c r="B305" s="62"/>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spans="1:26" ht="18.75" customHeight="1">
      <c r="A306" s="58"/>
      <c r="B306" s="62"/>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spans="1:26" ht="18.75" customHeight="1">
      <c r="A307" s="58"/>
      <c r="B307" s="62"/>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spans="1:26" ht="18.75" customHeight="1">
      <c r="A308" s="58"/>
      <c r="B308" s="62"/>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spans="1:26" ht="18.75" customHeight="1">
      <c r="A309" s="58"/>
      <c r="B309" s="62"/>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spans="1:26" ht="18.75" customHeight="1">
      <c r="A310" s="58"/>
      <c r="B310" s="62"/>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spans="1:26" ht="18.75" customHeight="1">
      <c r="A311" s="58"/>
      <c r="B311" s="62"/>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spans="1:26" ht="18.75" customHeight="1">
      <c r="A312" s="58"/>
      <c r="B312" s="62"/>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spans="1:26" ht="18.75" customHeight="1">
      <c r="A313" s="58"/>
      <c r="B313" s="62"/>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spans="1:26" ht="18.75" customHeight="1">
      <c r="A314" s="58"/>
      <c r="B314" s="62"/>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spans="1:26" ht="18.75" customHeight="1">
      <c r="A315" s="58"/>
      <c r="B315" s="62"/>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spans="1:26" ht="18.75" customHeight="1">
      <c r="A316" s="58"/>
      <c r="B316" s="62"/>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spans="1:26" ht="18.75" customHeight="1">
      <c r="A317" s="58"/>
      <c r="B317" s="62"/>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spans="1:26" ht="18.75" customHeight="1">
      <c r="A318" s="58"/>
      <c r="B318" s="62"/>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spans="1:26" ht="18.75" customHeight="1">
      <c r="A319" s="58"/>
      <c r="B319" s="62"/>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spans="1:26" ht="18.75" customHeight="1">
      <c r="A320" s="58"/>
      <c r="B320" s="62"/>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spans="1:26" ht="18.75" customHeight="1">
      <c r="A321" s="58"/>
      <c r="B321" s="62"/>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spans="1:26" ht="18.75" customHeight="1">
      <c r="A322" s="58"/>
      <c r="B322" s="62"/>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spans="1:26" ht="18.75" customHeight="1">
      <c r="A323" s="58"/>
      <c r="B323" s="62"/>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spans="1:26" ht="18.75" customHeight="1">
      <c r="A324" s="58"/>
      <c r="B324" s="62"/>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spans="1:26" ht="18.75" customHeight="1">
      <c r="A325" s="58"/>
      <c r="B325" s="62"/>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spans="1:26" ht="18.75" customHeight="1">
      <c r="A326" s="58"/>
      <c r="B326" s="62"/>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spans="1:26" ht="18.75" customHeight="1">
      <c r="A327" s="58"/>
      <c r="B327" s="62"/>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spans="1:26" ht="18.75" customHeight="1">
      <c r="A328" s="58"/>
      <c r="B328" s="62"/>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spans="1:26" ht="18.75" customHeight="1">
      <c r="A329" s="58"/>
      <c r="B329" s="62"/>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spans="1:26" ht="18.75" customHeight="1">
      <c r="A330" s="58"/>
      <c r="B330" s="62"/>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spans="1:26" ht="18.75" customHeight="1">
      <c r="A331" s="58"/>
      <c r="B331" s="62"/>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spans="1:26" ht="18.75" customHeight="1">
      <c r="A332" s="58"/>
      <c r="B332" s="62"/>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spans="1:26" ht="18.75" customHeight="1">
      <c r="A333" s="58"/>
      <c r="B333" s="62"/>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spans="1:26" ht="18.75" customHeight="1">
      <c r="A334" s="58"/>
      <c r="B334" s="62"/>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spans="1:26" ht="18.75" customHeight="1">
      <c r="A335" s="58"/>
      <c r="B335" s="62"/>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spans="1:26" ht="18.75" customHeight="1">
      <c r="A336" s="58"/>
      <c r="B336" s="62"/>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spans="1:26" ht="18.75" customHeight="1">
      <c r="A337" s="58"/>
      <c r="B337" s="62"/>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spans="1:26" ht="18.75" customHeight="1">
      <c r="A338" s="58"/>
      <c r="B338" s="62"/>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spans="1:26" ht="18.75" customHeight="1">
      <c r="A339" s="58"/>
      <c r="B339" s="62"/>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spans="1:26" ht="18.75" customHeight="1">
      <c r="A340" s="58"/>
      <c r="B340" s="62"/>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spans="1:26" ht="18.75" customHeight="1">
      <c r="A341" s="58"/>
      <c r="B341" s="62"/>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spans="1:26" ht="18.75" customHeight="1">
      <c r="A342" s="58"/>
      <c r="B342" s="62"/>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spans="1:26" ht="18.75" customHeight="1">
      <c r="A343" s="58"/>
      <c r="B343" s="62"/>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spans="1:26" ht="18.75" customHeight="1">
      <c r="A344" s="58"/>
      <c r="B344" s="62"/>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spans="1:26" ht="18.75" customHeight="1">
      <c r="A345" s="58"/>
      <c r="B345" s="62"/>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spans="1:26" ht="18.75" customHeight="1">
      <c r="A346" s="58"/>
      <c r="B346" s="62"/>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spans="1:26" ht="18.75" customHeight="1">
      <c r="A347" s="58"/>
      <c r="B347" s="62"/>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spans="1:26" ht="18.75" customHeight="1">
      <c r="A348" s="58"/>
      <c r="B348" s="62"/>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spans="1:26" ht="18.75" customHeight="1">
      <c r="A349" s="58"/>
      <c r="B349" s="62"/>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spans="1:26" ht="18.75" customHeight="1">
      <c r="A350" s="58"/>
      <c r="B350" s="62"/>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spans="1:26" ht="18.75" customHeight="1">
      <c r="A351" s="58"/>
      <c r="B351" s="62"/>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spans="1:26" ht="18.75" customHeight="1">
      <c r="A352" s="58"/>
      <c r="B352" s="62"/>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spans="1:26" ht="18.75" customHeight="1">
      <c r="A353" s="58"/>
      <c r="B353" s="62"/>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spans="1:26" ht="18.75" customHeight="1">
      <c r="A354" s="58"/>
      <c r="B354" s="62"/>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spans="1:26" ht="18.75" customHeight="1">
      <c r="A355" s="58"/>
      <c r="B355" s="62"/>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spans="1:26" ht="18.75" customHeight="1">
      <c r="A356" s="58"/>
      <c r="B356" s="62"/>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spans="1:26" ht="18.75" customHeight="1">
      <c r="A357" s="58"/>
      <c r="B357" s="62"/>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spans="1:26" ht="18.75" customHeight="1">
      <c r="A358" s="58"/>
      <c r="B358" s="62"/>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spans="1:26" ht="18.75" customHeight="1">
      <c r="A359" s="58"/>
      <c r="B359" s="62"/>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spans="1:26" ht="18.75" customHeight="1">
      <c r="A360" s="58"/>
      <c r="B360" s="62"/>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spans="1:26" ht="18.75" customHeight="1">
      <c r="A361" s="58"/>
      <c r="B361" s="62"/>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spans="1:26" ht="18.75" customHeight="1">
      <c r="A362" s="58"/>
      <c r="B362" s="62"/>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spans="1:26" ht="18.75" customHeight="1">
      <c r="A363" s="58"/>
      <c r="B363" s="62"/>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spans="1:26" ht="18.75" customHeight="1">
      <c r="A364" s="58"/>
      <c r="B364" s="62"/>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spans="1:26" ht="18.75" customHeight="1">
      <c r="A365" s="58"/>
      <c r="B365" s="62"/>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spans="1:26" ht="18.75" customHeight="1">
      <c r="A366" s="58"/>
      <c r="B366" s="62"/>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spans="1:26" ht="18.75" customHeight="1">
      <c r="A367" s="58"/>
      <c r="B367" s="62"/>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spans="1:26" ht="18.75" customHeight="1">
      <c r="A368" s="58"/>
      <c r="B368" s="62"/>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spans="1:26" ht="18.75" customHeight="1">
      <c r="A369" s="58"/>
      <c r="B369" s="62"/>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spans="1:26" ht="18.75" customHeight="1">
      <c r="A370" s="58"/>
      <c r="B370" s="62"/>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spans="1:26" ht="18.75" customHeight="1">
      <c r="A371" s="58"/>
      <c r="B371" s="62"/>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spans="1:26" ht="18.75" customHeight="1">
      <c r="A372" s="58"/>
      <c r="B372" s="62"/>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spans="1:26" ht="18.75" customHeight="1">
      <c r="A373" s="58"/>
      <c r="B373" s="62"/>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spans="1:26" ht="18.75" customHeight="1">
      <c r="A374" s="58"/>
      <c r="B374" s="62"/>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spans="1:26" ht="18.75" customHeight="1">
      <c r="A375" s="58"/>
      <c r="B375" s="62"/>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spans="1:26" ht="18.75" customHeight="1">
      <c r="A376" s="58"/>
      <c r="B376" s="62"/>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spans="1:26" ht="18.75" customHeight="1">
      <c r="A377" s="58"/>
      <c r="B377" s="62"/>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spans="1:26" ht="18.75" customHeight="1">
      <c r="A378" s="58"/>
      <c r="B378" s="62"/>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spans="1:26" ht="18.75" customHeight="1">
      <c r="A379" s="58"/>
      <c r="B379" s="62"/>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spans="1:26" ht="18.75" customHeight="1">
      <c r="A380" s="58"/>
      <c r="B380" s="62"/>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spans="1:26" ht="18.75" customHeight="1">
      <c r="A381" s="58"/>
      <c r="B381" s="62"/>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spans="1:26" ht="18.75" customHeight="1">
      <c r="A382" s="58"/>
      <c r="B382" s="62"/>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spans="1:26" ht="18.75" customHeight="1">
      <c r="A383" s="58"/>
      <c r="B383" s="62"/>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spans="1:26" ht="18.75" customHeight="1">
      <c r="A384" s="58"/>
      <c r="B384" s="62"/>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spans="1:26" ht="18.75" customHeight="1">
      <c r="A385" s="58"/>
      <c r="B385" s="62"/>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spans="1:26" ht="18.75" customHeight="1">
      <c r="A386" s="58"/>
      <c r="B386" s="62"/>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spans="1:26" ht="18.75" customHeight="1">
      <c r="A387" s="58"/>
      <c r="B387" s="62"/>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spans="1:26" ht="18.75" customHeight="1">
      <c r="A388" s="58"/>
      <c r="B388" s="62"/>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spans="1:26" ht="18.75" customHeight="1">
      <c r="A389" s="58"/>
      <c r="B389" s="62"/>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spans="1:26" ht="18.75" customHeight="1">
      <c r="A390" s="58"/>
      <c r="B390" s="62"/>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spans="1:26" ht="18.75" customHeight="1">
      <c r="A391" s="58"/>
      <c r="B391" s="62"/>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spans="1:26" ht="18.75" customHeight="1">
      <c r="A392" s="58"/>
      <c r="B392" s="62"/>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spans="1:26" ht="18.75" customHeight="1">
      <c r="A393" s="58"/>
      <c r="B393" s="62"/>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spans="1:26" ht="18.75" customHeight="1">
      <c r="A394" s="58"/>
      <c r="B394" s="62"/>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spans="1:26" ht="18.75" customHeight="1">
      <c r="A395" s="58"/>
      <c r="B395" s="62"/>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spans="1:26" ht="18.75" customHeight="1">
      <c r="A396" s="58"/>
      <c r="B396" s="62"/>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spans="1:26" ht="18.75" customHeight="1">
      <c r="A397" s="58"/>
      <c r="B397" s="62"/>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spans="1:26" ht="18.75" customHeight="1">
      <c r="A398" s="58"/>
      <c r="B398" s="62"/>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spans="1:26" ht="18.75" customHeight="1">
      <c r="A399" s="58"/>
      <c r="B399" s="62"/>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spans="1:26" ht="18.75" customHeight="1">
      <c r="A400" s="58"/>
      <c r="B400" s="62"/>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spans="1:26" ht="18.75" customHeight="1">
      <c r="A401" s="58"/>
      <c r="B401" s="62"/>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spans="1:26" ht="18.75" customHeight="1">
      <c r="A402" s="58"/>
      <c r="B402" s="62"/>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spans="1:26" ht="18.75" customHeight="1">
      <c r="A403" s="58"/>
      <c r="B403" s="62"/>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spans="1:26" ht="18.75" customHeight="1">
      <c r="A404" s="58"/>
      <c r="B404" s="62"/>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spans="1:26" ht="18.75" customHeight="1">
      <c r="A405" s="58"/>
      <c r="B405" s="62"/>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spans="1:26" ht="18.75" customHeight="1">
      <c r="A406" s="58"/>
      <c r="B406" s="62"/>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spans="1:26" ht="18.75" customHeight="1">
      <c r="A407" s="58"/>
      <c r="B407" s="62"/>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spans="1:26" ht="18.75" customHeight="1">
      <c r="A408" s="58"/>
      <c r="B408" s="62"/>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spans="1:26" ht="18.75" customHeight="1">
      <c r="A409" s="58"/>
      <c r="B409" s="62"/>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spans="1:26" ht="18.75" customHeight="1">
      <c r="A410" s="58"/>
      <c r="B410" s="62"/>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spans="1:26" ht="18.75" customHeight="1">
      <c r="A411" s="58"/>
      <c r="B411" s="62"/>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spans="1:26" ht="18.75" customHeight="1">
      <c r="A412" s="58"/>
      <c r="B412" s="62"/>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spans="1:26" ht="18.75" customHeight="1">
      <c r="A413" s="58"/>
      <c r="B413" s="62"/>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spans="1:26" ht="18.75" customHeight="1">
      <c r="A414" s="58"/>
      <c r="B414" s="62"/>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spans="1:26" ht="18.75" customHeight="1">
      <c r="A415" s="58"/>
      <c r="B415" s="62"/>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spans="1:26" ht="18.75" customHeight="1">
      <c r="A416" s="58"/>
      <c r="B416" s="62"/>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spans="1:26" ht="18.75" customHeight="1">
      <c r="A417" s="58"/>
      <c r="B417" s="62"/>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spans="1:26" ht="18.75" customHeight="1">
      <c r="A418" s="58"/>
      <c r="B418" s="62"/>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spans="1:26" ht="18.75" customHeight="1">
      <c r="A419" s="58"/>
      <c r="B419" s="62"/>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spans="1:26" ht="18.75" customHeight="1">
      <c r="A420" s="58"/>
      <c r="B420" s="62"/>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spans="1:26" ht="18.75" customHeight="1">
      <c r="A421" s="58"/>
      <c r="B421" s="62"/>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spans="1:26" ht="18.75" customHeight="1">
      <c r="A422" s="58"/>
      <c r="B422" s="62"/>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spans="1:26" ht="18.75" customHeight="1">
      <c r="A423" s="58"/>
      <c r="B423" s="62"/>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spans="1:26" ht="18.75" customHeight="1">
      <c r="A424" s="58"/>
      <c r="B424" s="62"/>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spans="1:26" ht="18.75" customHeight="1">
      <c r="A425" s="58"/>
      <c r="B425" s="62"/>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spans="1:26" ht="18.75" customHeight="1">
      <c r="A426" s="58"/>
      <c r="B426" s="62"/>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spans="1:26" ht="18.75" customHeight="1">
      <c r="A427" s="58"/>
      <c r="B427" s="62"/>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spans="1:26" ht="18.75" customHeight="1">
      <c r="A428" s="58"/>
      <c r="B428" s="62"/>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spans="1:26" ht="18.75" customHeight="1">
      <c r="A429" s="58"/>
      <c r="B429" s="62"/>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spans="1:26" ht="18.75" customHeight="1">
      <c r="A430" s="58"/>
      <c r="B430" s="62"/>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spans="1:26" ht="18.75" customHeight="1">
      <c r="A431" s="58"/>
      <c r="B431" s="62"/>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spans="1:26" ht="18.75" customHeight="1">
      <c r="A432" s="58"/>
      <c r="B432" s="62"/>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spans="1:26" ht="18.75" customHeight="1">
      <c r="A433" s="58"/>
      <c r="B433" s="62"/>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spans="1:26" ht="18.75" customHeight="1">
      <c r="A434" s="58"/>
      <c r="B434" s="62"/>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spans="1:26" ht="18.75" customHeight="1">
      <c r="A435" s="58"/>
      <c r="B435" s="62"/>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spans="1:26" ht="18.75" customHeight="1">
      <c r="A436" s="58"/>
      <c r="B436" s="62"/>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spans="1:26" ht="18.75" customHeight="1">
      <c r="A437" s="58"/>
      <c r="B437" s="62"/>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spans="1:26" ht="18.75" customHeight="1">
      <c r="A438" s="58"/>
      <c r="B438" s="62"/>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spans="1:26" ht="18.75" customHeight="1">
      <c r="A439" s="58"/>
      <c r="B439" s="62"/>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spans="1:26" ht="18.75" customHeight="1">
      <c r="A440" s="58"/>
      <c r="B440" s="62"/>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spans="1:26" ht="18.75" customHeight="1">
      <c r="A441" s="58"/>
      <c r="B441" s="62"/>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spans="1:26" ht="18.75" customHeight="1">
      <c r="A442" s="58"/>
      <c r="B442" s="62"/>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spans="1:26" ht="18.75" customHeight="1">
      <c r="A443" s="58"/>
      <c r="B443" s="62"/>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spans="1:26" ht="18.75" customHeight="1">
      <c r="A444" s="58"/>
      <c r="B444" s="62"/>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spans="1:26" ht="18.75" customHeight="1">
      <c r="A445" s="58"/>
      <c r="B445" s="62"/>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spans="1:26" ht="18.75" customHeight="1">
      <c r="A446" s="58"/>
      <c r="B446" s="62"/>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spans="1:26" ht="18.75" customHeight="1">
      <c r="A447" s="58"/>
      <c r="B447" s="62"/>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spans="1:26" ht="18.75" customHeight="1">
      <c r="A448" s="58"/>
      <c r="B448" s="62"/>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spans="1:26" ht="18.75" customHeight="1">
      <c r="A449" s="58"/>
      <c r="B449" s="62"/>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spans="1:26" ht="18.75" customHeight="1">
      <c r="A450" s="58"/>
      <c r="B450" s="62"/>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spans="1:26" ht="18.75" customHeight="1">
      <c r="A451" s="58"/>
      <c r="B451" s="62"/>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spans="1:26" ht="18.75" customHeight="1">
      <c r="A452" s="58"/>
      <c r="B452" s="62"/>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spans="1:26" ht="18.75" customHeight="1">
      <c r="A453" s="58"/>
      <c r="B453" s="62"/>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spans="1:26" ht="18.75" customHeight="1">
      <c r="A454" s="58"/>
      <c r="B454" s="62"/>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spans="1:26" ht="18.75" customHeight="1">
      <c r="A455" s="58"/>
      <c r="B455" s="62"/>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spans="1:26" ht="18.75" customHeight="1">
      <c r="A456" s="58"/>
      <c r="B456" s="62"/>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spans="1:26" ht="18.75" customHeight="1">
      <c r="A457" s="58"/>
      <c r="B457" s="62"/>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spans="1:26" ht="18.75" customHeight="1">
      <c r="A458" s="58"/>
      <c r="B458" s="62"/>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spans="1:26" ht="18.75" customHeight="1">
      <c r="A459" s="58"/>
      <c r="B459" s="62"/>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spans="1:26" ht="18.75" customHeight="1">
      <c r="A460" s="58"/>
      <c r="B460" s="62"/>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spans="1:26" ht="18.75" customHeight="1">
      <c r="A461" s="58"/>
      <c r="B461" s="62"/>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spans="1:26" ht="18.75" customHeight="1">
      <c r="A462" s="58"/>
      <c r="B462" s="62"/>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spans="1:26" ht="18.75" customHeight="1">
      <c r="A463" s="58"/>
      <c r="B463" s="62"/>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spans="1:26" ht="18.75" customHeight="1">
      <c r="A464" s="58"/>
      <c r="B464" s="62"/>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spans="1:26" ht="18.75" customHeight="1">
      <c r="A465" s="58"/>
      <c r="B465" s="62"/>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spans="1:26" ht="18.75" customHeight="1">
      <c r="A466" s="58"/>
      <c r="B466" s="62"/>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spans="1:26" ht="18.75" customHeight="1">
      <c r="A467" s="58"/>
      <c r="B467" s="62"/>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spans="1:26" ht="18.75" customHeight="1">
      <c r="A468" s="58"/>
      <c r="B468" s="62"/>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spans="1:26" ht="18.75" customHeight="1">
      <c r="A469" s="58"/>
      <c r="B469" s="62"/>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spans="1:26" ht="18.75" customHeight="1">
      <c r="A470" s="58"/>
      <c r="B470" s="62"/>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spans="1:26" ht="18.75" customHeight="1">
      <c r="A471" s="58"/>
      <c r="B471" s="62"/>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spans="1:26" ht="18.75" customHeight="1">
      <c r="A472" s="58"/>
      <c r="B472" s="62"/>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spans="1:26" ht="18.75" customHeight="1">
      <c r="A473" s="58"/>
      <c r="B473" s="62"/>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spans="1:26" ht="18.75" customHeight="1">
      <c r="A474" s="58"/>
      <c r="B474" s="62"/>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spans="1:26" ht="18.75" customHeight="1">
      <c r="A475" s="58"/>
      <c r="B475" s="62"/>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spans="1:26" ht="18.75" customHeight="1">
      <c r="A476" s="58"/>
      <c r="B476" s="62"/>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spans="1:26" ht="18.75" customHeight="1">
      <c r="A477" s="58"/>
      <c r="B477" s="62"/>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spans="1:26" ht="18.75" customHeight="1">
      <c r="A478" s="58"/>
      <c r="B478" s="62"/>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spans="1:26" ht="18.75" customHeight="1">
      <c r="A479" s="58"/>
      <c r="B479" s="62"/>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spans="1:26" ht="18.75" customHeight="1">
      <c r="A480" s="58"/>
      <c r="B480" s="62"/>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spans="1:26" ht="18.75" customHeight="1">
      <c r="A481" s="58"/>
      <c r="B481" s="62"/>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spans="1:26" ht="18.75" customHeight="1">
      <c r="A482" s="58"/>
      <c r="B482" s="62"/>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spans="1:26" ht="18.75" customHeight="1">
      <c r="A483" s="58"/>
      <c r="B483" s="62"/>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spans="1:26" ht="18.75" customHeight="1">
      <c r="A484" s="58"/>
      <c r="B484" s="62"/>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spans="1:26" ht="18.75" customHeight="1">
      <c r="A485" s="58"/>
      <c r="B485" s="62"/>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spans="1:26" ht="18.75" customHeight="1">
      <c r="A486" s="58"/>
      <c r="B486" s="62"/>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spans="1:26" ht="18.75" customHeight="1">
      <c r="A487" s="58"/>
      <c r="B487" s="62"/>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spans="1:26" ht="18.75" customHeight="1">
      <c r="A488" s="58"/>
      <c r="B488" s="62"/>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spans="1:26" ht="18.75" customHeight="1">
      <c r="A489" s="58"/>
      <c r="B489" s="62"/>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spans="1:26" ht="18.75" customHeight="1">
      <c r="A490" s="58"/>
      <c r="B490" s="62"/>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spans="1:26" ht="18.75" customHeight="1">
      <c r="A491" s="58"/>
      <c r="B491" s="62"/>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spans="1:26" ht="18.75" customHeight="1">
      <c r="A492" s="58"/>
      <c r="B492" s="62"/>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spans="1:26" ht="18.75" customHeight="1">
      <c r="A493" s="58"/>
      <c r="B493" s="62"/>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spans="1:26" ht="18.75" customHeight="1">
      <c r="A494" s="58"/>
      <c r="B494" s="62"/>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spans="1:26" ht="18.75" customHeight="1">
      <c r="A495" s="58"/>
      <c r="B495" s="62"/>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spans="1:26" ht="18.75" customHeight="1">
      <c r="A496" s="58"/>
      <c r="B496" s="62"/>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spans="1:26" ht="18.75" customHeight="1">
      <c r="A497" s="58"/>
      <c r="B497" s="62"/>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spans="1:26" ht="18.75" customHeight="1">
      <c r="A498" s="58"/>
      <c r="B498" s="62"/>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spans="1:26" ht="18.75" customHeight="1">
      <c r="A499" s="58"/>
      <c r="B499" s="62"/>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spans="1:26" ht="18.75" customHeight="1">
      <c r="A500" s="58"/>
      <c r="B500" s="62"/>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spans="1:26" ht="18.75" customHeight="1">
      <c r="A501" s="58"/>
      <c r="B501" s="62"/>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spans="1:26" ht="18.75" customHeight="1">
      <c r="A502" s="58"/>
      <c r="B502" s="62"/>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spans="1:26" ht="18.75" customHeight="1">
      <c r="A503" s="58"/>
      <c r="B503" s="62"/>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spans="1:26" ht="18.75" customHeight="1">
      <c r="A504" s="58"/>
      <c r="B504" s="62"/>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spans="1:26" ht="18.75" customHeight="1">
      <c r="A505" s="58"/>
      <c r="B505" s="62"/>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spans="1:26" ht="18.75" customHeight="1">
      <c r="A506" s="58"/>
      <c r="B506" s="62"/>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spans="1:26" ht="18.75" customHeight="1">
      <c r="A507" s="58"/>
      <c r="B507" s="62"/>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spans="1:26" ht="18.75" customHeight="1">
      <c r="A508" s="58"/>
      <c r="B508" s="62"/>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spans="1:26" ht="18.75" customHeight="1">
      <c r="A509" s="58"/>
      <c r="B509" s="62"/>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spans="1:26" ht="18.75" customHeight="1">
      <c r="A510" s="58"/>
      <c r="B510" s="62"/>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spans="1:26" ht="18.75" customHeight="1">
      <c r="A511" s="58"/>
      <c r="B511" s="62"/>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spans="1:26" ht="18.75" customHeight="1">
      <c r="A512" s="58"/>
      <c r="B512" s="62"/>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spans="1:26" ht="18.75" customHeight="1">
      <c r="A513" s="58"/>
      <c r="B513" s="62"/>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spans="1:26" ht="18.75" customHeight="1">
      <c r="A514" s="58"/>
      <c r="B514" s="62"/>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spans="1:26" ht="18.75" customHeight="1">
      <c r="A515" s="58"/>
      <c r="B515" s="62"/>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spans="1:26" ht="18.75" customHeight="1">
      <c r="A516" s="58"/>
      <c r="B516" s="62"/>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spans="1:26" ht="18.75" customHeight="1">
      <c r="A517" s="58"/>
      <c r="B517" s="62"/>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spans="1:26" ht="18.75" customHeight="1">
      <c r="A518" s="58"/>
      <c r="B518" s="62"/>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spans="1:26" ht="18.75" customHeight="1">
      <c r="A519" s="58"/>
      <c r="B519" s="62"/>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spans="1:26" ht="18.75" customHeight="1">
      <c r="A520" s="58"/>
      <c r="B520" s="62"/>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spans="1:26" ht="18.75" customHeight="1">
      <c r="A521" s="58"/>
      <c r="B521" s="62"/>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spans="1:26" ht="18.75" customHeight="1">
      <c r="A522" s="58"/>
      <c r="B522" s="62"/>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spans="1:26" ht="18.75" customHeight="1">
      <c r="A523" s="58"/>
      <c r="B523" s="62"/>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spans="1:26" ht="18.75" customHeight="1">
      <c r="A524" s="58"/>
      <c r="B524" s="62"/>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spans="1:26" ht="18.75" customHeight="1">
      <c r="A525" s="58"/>
      <c r="B525" s="62"/>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spans="1:26" ht="18.75" customHeight="1">
      <c r="A526" s="58"/>
      <c r="B526" s="62"/>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spans="1:26" ht="18.75" customHeight="1">
      <c r="A527" s="58"/>
      <c r="B527" s="62"/>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spans="1:26" ht="18.75" customHeight="1">
      <c r="A528" s="58"/>
      <c r="B528" s="62"/>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spans="1:26" ht="18.75" customHeight="1">
      <c r="A529" s="58"/>
      <c r="B529" s="62"/>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spans="1:26" ht="18.75" customHeight="1">
      <c r="A530" s="58"/>
      <c r="B530" s="62"/>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spans="1:26" ht="18.75" customHeight="1">
      <c r="A531" s="58"/>
      <c r="B531" s="62"/>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spans="1:26" ht="18.75" customHeight="1">
      <c r="A532" s="58"/>
      <c r="B532" s="62"/>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spans="1:26" ht="18.75" customHeight="1">
      <c r="A533" s="58"/>
      <c r="B533" s="62"/>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spans="1:26" ht="18.75" customHeight="1">
      <c r="A534" s="58"/>
      <c r="B534" s="62"/>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spans="1:26" ht="18.75" customHeight="1">
      <c r="A535" s="58"/>
      <c r="B535" s="62"/>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spans="1:26" ht="18.75" customHeight="1">
      <c r="A536" s="58"/>
      <c r="B536" s="62"/>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spans="1:26" ht="18.75" customHeight="1">
      <c r="A537" s="58"/>
      <c r="B537" s="62"/>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spans="1:26" ht="18.75" customHeight="1">
      <c r="A538" s="58"/>
      <c r="B538" s="62"/>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spans="1:26" ht="18.75" customHeight="1">
      <c r="A539" s="58"/>
      <c r="B539" s="62"/>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spans="1:26" ht="18.75" customHeight="1">
      <c r="A540" s="58"/>
      <c r="B540" s="62"/>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spans="1:26" ht="18.75" customHeight="1">
      <c r="A541" s="58"/>
      <c r="B541" s="62"/>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spans="1:26" ht="18.75" customHeight="1">
      <c r="A542" s="58"/>
      <c r="B542" s="62"/>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spans="1:26" ht="18.75" customHeight="1">
      <c r="A543" s="58"/>
      <c r="B543" s="62"/>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spans="1:26" ht="18.75" customHeight="1">
      <c r="A544" s="58"/>
      <c r="B544" s="62"/>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spans="1:26" ht="18.75" customHeight="1">
      <c r="A545" s="58"/>
      <c r="B545" s="62"/>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spans="1:26" ht="18.75" customHeight="1">
      <c r="A546" s="58"/>
      <c r="B546" s="62"/>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spans="1:26" ht="18.75" customHeight="1">
      <c r="A547" s="58"/>
      <c r="B547" s="62"/>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spans="1:26" ht="18.75" customHeight="1">
      <c r="A548" s="58"/>
      <c r="B548" s="62"/>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spans="1:26" ht="18.75" customHeight="1">
      <c r="A549" s="58"/>
      <c r="B549" s="62"/>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spans="1:26" ht="18.75" customHeight="1">
      <c r="A550" s="58"/>
      <c r="B550" s="62"/>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spans="1:26" ht="18.75" customHeight="1">
      <c r="A551" s="58"/>
      <c r="B551" s="62"/>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spans="1:26" ht="18.75" customHeight="1">
      <c r="A552" s="58"/>
      <c r="B552" s="62"/>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spans="1:26" ht="18.75" customHeight="1">
      <c r="A553" s="58"/>
      <c r="B553" s="62"/>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spans="1:26" ht="18.75" customHeight="1">
      <c r="A554" s="58"/>
      <c r="B554" s="62"/>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spans="1:26" ht="18.75" customHeight="1">
      <c r="A555" s="58"/>
      <c r="B555" s="62"/>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spans="1:26" ht="18.75" customHeight="1">
      <c r="A556" s="58"/>
      <c r="B556" s="62"/>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spans="1:26" ht="18.75" customHeight="1">
      <c r="A557" s="58"/>
      <c r="B557" s="62"/>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spans="1:26" ht="18.75" customHeight="1">
      <c r="A558" s="58"/>
      <c r="B558" s="62"/>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spans="1:26" ht="18.75" customHeight="1">
      <c r="A559" s="58"/>
      <c r="B559" s="62"/>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spans="1:26" ht="18.75" customHeight="1">
      <c r="A560" s="58"/>
      <c r="B560" s="62"/>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spans="1:26" ht="18.75" customHeight="1">
      <c r="A561" s="58"/>
      <c r="B561" s="62"/>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spans="1:26" ht="18.75" customHeight="1">
      <c r="A562" s="58"/>
      <c r="B562" s="62"/>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spans="1:26" ht="18.75" customHeight="1">
      <c r="A563" s="58"/>
      <c r="B563" s="62"/>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spans="1:26" ht="18.75" customHeight="1">
      <c r="A564" s="58"/>
      <c r="B564" s="62"/>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spans="1:26" ht="18.75" customHeight="1">
      <c r="A565" s="58"/>
      <c r="B565" s="62"/>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spans="1:26" ht="18.75" customHeight="1">
      <c r="A566" s="58"/>
      <c r="B566" s="62"/>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spans="1:26" ht="18.75" customHeight="1">
      <c r="A567" s="58"/>
      <c r="B567" s="62"/>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spans="1:26" ht="18.75" customHeight="1">
      <c r="A568" s="58"/>
      <c r="B568" s="62"/>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spans="1:26" ht="18.75" customHeight="1">
      <c r="A569" s="58"/>
      <c r="B569" s="62"/>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spans="1:26" ht="18.75" customHeight="1">
      <c r="A570" s="58"/>
      <c r="B570" s="62"/>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spans="1:26" ht="18.75" customHeight="1">
      <c r="A571" s="58"/>
      <c r="B571" s="62"/>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spans="1:26" ht="18.75" customHeight="1">
      <c r="A572" s="58"/>
      <c r="B572" s="62"/>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spans="1:26" ht="18.75" customHeight="1">
      <c r="A573" s="58"/>
      <c r="B573" s="62"/>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spans="1:26" ht="18.75" customHeight="1">
      <c r="A574" s="58"/>
      <c r="B574" s="62"/>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spans="1:26" ht="18.75" customHeight="1">
      <c r="A575" s="58"/>
      <c r="B575" s="62"/>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spans="1:26" ht="18.75" customHeight="1">
      <c r="A576" s="58"/>
      <c r="B576" s="62"/>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spans="1:26" ht="18.75" customHeight="1">
      <c r="A577" s="58"/>
      <c r="B577" s="62"/>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spans="1:26" ht="18.75" customHeight="1">
      <c r="A578" s="58"/>
      <c r="B578" s="62"/>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spans="1:26" ht="18.75" customHeight="1">
      <c r="A579" s="58"/>
      <c r="B579" s="62"/>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spans="1:26" ht="18.75" customHeight="1">
      <c r="A580" s="58"/>
      <c r="B580" s="62"/>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spans="1:26" ht="18.75" customHeight="1">
      <c r="A581" s="58"/>
      <c r="B581" s="62"/>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spans="1:26" ht="18.75" customHeight="1">
      <c r="A582" s="58"/>
      <c r="B582" s="62"/>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spans="1:26" ht="18.75" customHeight="1">
      <c r="A583" s="58"/>
      <c r="B583" s="62"/>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spans="1:26" ht="18.75" customHeight="1">
      <c r="A584" s="58"/>
      <c r="B584" s="62"/>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spans="1:26" ht="18.75" customHeight="1">
      <c r="A585" s="58"/>
      <c r="B585" s="62"/>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spans="1:26" ht="18.75" customHeight="1">
      <c r="A586" s="58"/>
      <c r="B586" s="62"/>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spans="1:26" ht="18.75" customHeight="1">
      <c r="A587" s="58"/>
      <c r="B587" s="62"/>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spans="1:26" ht="18.75" customHeight="1">
      <c r="A588" s="58"/>
      <c r="B588" s="62"/>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spans="1:26" ht="18.75" customHeight="1">
      <c r="A589" s="58"/>
      <c r="B589" s="62"/>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spans="1:26" ht="18.75" customHeight="1">
      <c r="A590" s="58"/>
      <c r="B590" s="62"/>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spans="1:26" ht="18.75" customHeight="1">
      <c r="A591" s="58"/>
      <c r="B591" s="62"/>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spans="1:26" ht="18.75" customHeight="1">
      <c r="A592" s="58"/>
      <c r="B592" s="62"/>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spans="1:26" ht="18.75" customHeight="1">
      <c r="A593" s="58"/>
      <c r="B593" s="62"/>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spans="1:26" ht="18.75" customHeight="1">
      <c r="A594" s="58"/>
      <c r="B594" s="62"/>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spans="1:26" ht="18.75" customHeight="1">
      <c r="A595" s="58"/>
      <c r="B595" s="62"/>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spans="1:26" ht="18.75" customHeight="1">
      <c r="A596" s="58"/>
      <c r="B596" s="62"/>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spans="1:26" ht="18.75" customHeight="1">
      <c r="A597" s="58"/>
      <c r="B597" s="62"/>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spans="1:26" ht="18.75" customHeight="1">
      <c r="A598" s="58"/>
      <c r="B598" s="62"/>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spans="1:26" ht="18.75" customHeight="1">
      <c r="A599" s="58"/>
      <c r="B599" s="62"/>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spans="1:26" ht="18.75" customHeight="1">
      <c r="A600" s="58"/>
      <c r="B600" s="62"/>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spans="1:26" ht="18.75" customHeight="1">
      <c r="A601" s="58"/>
      <c r="B601" s="62"/>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spans="1:26" ht="18.75" customHeight="1">
      <c r="A602" s="58"/>
      <c r="B602" s="62"/>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spans="1:26" ht="18.75" customHeight="1">
      <c r="A603" s="58"/>
      <c r="B603" s="62"/>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spans="1:26" ht="18.75" customHeight="1">
      <c r="A604" s="58"/>
      <c r="B604" s="62"/>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spans="1:26" ht="18.75" customHeight="1">
      <c r="A605" s="58"/>
      <c r="B605" s="62"/>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spans="1:26" ht="18.75" customHeight="1">
      <c r="A606" s="58"/>
      <c r="B606" s="62"/>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spans="1:26" ht="18.75" customHeight="1">
      <c r="A607" s="58"/>
      <c r="B607" s="62"/>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spans="1:26" ht="18.75" customHeight="1">
      <c r="A608" s="58"/>
      <c r="B608" s="62"/>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spans="1:26" ht="18.75" customHeight="1">
      <c r="A609" s="58"/>
      <c r="B609" s="62"/>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spans="1:26" ht="18.75" customHeight="1">
      <c r="A610" s="58"/>
      <c r="B610" s="62"/>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spans="1:26" ht="18.75" customHeight="1">
      <c r="A611" s="58"/>
      <c r="B611" s="62"/>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spans="1:26" ht="18.75" customHeight="1">
      <c r="A612" s="58"/>
      <c r="B612" s="62"/>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spans="1:26" ht="18.75" customHeight="1">
      <c r="A613" s="58"/>
      <c r="B613" s="62"/>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spans="1:26" ht="18.75" customHeight="1">
      <c r="A614" s="58"/>
      <c r="B614" s="62"/>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spans="1:26" ht="18.75" customHeight="1">
      <c r="A615" s="58"/>
      <c r="B615" s="62"/>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spans="1:26" ht="18.75" customHeight="1">
      <c r="A616" s="58"/>
      <c r="B616" s="62"/>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spans="1:26" ht="18.75" customHeight="1">
      <c r="A617" s="58"/>
      <c r="B617" s="62"/>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spans="1:26" ht="18.75" customHeight="1">
      <c r="A618" s="58"/>
      <c r="B618" s="62"/>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spans="1:26" ht="18.75" customHeight="1">
      <c r="A619" s="58"/>
      <c r="B619" s="62"/>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spans="1:26" ht="18.75" customHeight="1">
      <c r="A620" s="58"/>
      <c r="B620" s="62"/>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spans="1:26" ht="18.75" customHeight="1">
      <c r="A621" s="58"/>
      <c r="B621" s="62"/>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spans="1:26" ht="18.75" customHeight="1">
      <c r="A622" s="58"/>
      <c r="B622" s="62"/>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spans="1:26" ht="18.75" customHeight="1">
      <c r="A623" s="58"/>
      <c r="B623" s="62"/>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spans="1:26" ht="18.75" customHeight="1">
      <c r="A624" s="58"/>
      <c r="B624" s="62"/>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spans="1:26" ht="18.75" customHeight="1">
      <c r="A625" s="58"/>
      <c r="B625" s="62"/>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spans="1:26" ht="18.75" customHeight="1">
      <c r="A626" s="58"/>
      <c r="B626" s="62"/>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spans="1:26" ht="18.75" customHeight="1">
      <c r="A627" s="58"/>
      <c r="B627" s="62"/>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spans="1:26" ht="18.75" customHeight="1">
      <c r="A628" s="58"/>
      <c r="B628" s="62"/>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spans="1:26" ht="18.75" customHeight="1">
      <c r="A629" s="58"/>
      <c r="B629" s="62"/>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spans="1:26" ht="18.75" customHeight="1">
      <c r="A630" s="58"/>
      <c r="B630" s="62"/>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spans="1:26" ht="18.75" customHeight="1">
      <c r="A631" s="58"/>
      <c r="B631" s="62"/>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spans="1:26" ht="18.75" customHeight="1">
      <c r="A632" s="58"/>
      <c r="B632" s="62"/>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spans="1:26" ht="18.75" customHeight="1">
      <c r="A633" s="58"/>
      <c r="B633" s="62"/>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spans="1:26" ht="18.75" customHeight="1">
      <c r="A634" s="58"/>
      <c r="B634" s="62"/>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spans="1:26" ht="18.75" customHeight="1">
      <c r="A635" s="58"/>
      <c r="B635" s="62"/>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spans="1:26" ht="18.75" customHeight="1">
      <c r="A636" s="58"/>
      <c r="B636" s="62"/>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spans="1:26" ht="18.75" customHeight="1">
      <c r="A637" s="58"/>
      <c r="B637" s="62"/>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spans="1:26" ht="18.75" customHeight="1">
      <c r="A638" s="58"/>
      <c r="B638" s="62"/>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spans="1:26" ht="18.75" customHeight="1">
      <c r="A639" s="58"/>
      <c r="B639" s="62"/>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spans="1:26" ht="18.75" customHeight="1">
      <c r="A640" s="58"/>
      <c r="B640" s="62"/>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spans="1:26" ht="18.75" customHeight="1">
      <c r="A641" s="58"/>
      <c r="B641" s="62"/>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spans="1:26" ht="18.75" customHeight="1">
      <c r="A642" s="58"/>
      <c r="B642" s="62"/>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spans="1:26" ht="18.75" customHeight="1">
      <c r="A643" s="58"/>
      <c r="B643" s="62"/>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spans="1:26" ht="18.75" customHeight="1">
      <c r="A644" s="58"/>
      <c r="B644" s="62"/>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spans="1:26" ht="18.75" customHeight="1">
      <c r="A645" s="58"/>
      <c r="B645" s="62"/>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spans="1:26" ht="18.75" customHeight="1">
      <c r="A646" s="58"/>
      <c r="B646" s="62"/>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spans="1:26" ht="18.75" customHeight="1">
      <c r="A647" s="58"/>
      <c r="B647" s="62"/>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spans="1:26" ht="18.75" customHeight="1">
      <c r="A648" s="58"/>
      <c r="B648" s="62"/>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spans="1:26" ht="18.75" customHeight="1">
      <c r="A649" s="58"/>
      <c r="B649" s="62"/>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spans="1:26" ht="18.75" customHeight="1">
      <c r="A650" s="58"/>
      <c r="B650" s="62"/>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spans="1:26" ht="18.75" customHeight="1">
      <c r="A651" s="58"/>
      <c r="B651" s="62"/>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spans="1:26" ht="18.75" customHeight="1">
      <c r="A652" s="58"/>
      <c r="B652" s="62"/>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spans="1:26" ht="18.75" customHeight="1">
      <c r="A653" s="58"/>
      <c r="B653" s="62"/>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spans="1:26" ht="18.75" customHeight="1">
      <c r="A654" s="58"/>
      <c r="B654" s="62"/>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spans="1:26" ht="18.75" customHeight="1">
      <c r="A655" s="58"/>
      <c r="B655" s="62"/>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spans="1:26" ht="18.75" customHeight="1">
      <c r="A656" s="58"/>
      <c r="B656" s="62"/>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spans="1:26" ht="18.75" customHeight="1">
      <c r="A657" s="58"/>
      <c r="B657" s="62"/>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spans="1:26" ht="18.75" customHeight="1">
      <c r="A658" s="58"/>
      <c r="B658" s="62"/>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spans="1:26" ht="18.75" customHeight="1">
      <c r="A659" s="58"/>
      <c r="B659" s="62"/>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spans="1:26" ht="18.75" customHeight="1">
      <c r="A660" s="58"/>
      <c r="B660" s="62"/>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spans="1:26" ht="18.75" customHeight="1">
      <c r="A661" s="58"/>
      <c r="B661" s="62"/>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spans="1:26" ht="18.75" customHeight="1">
      <c r="A662" s="58"/>
      <c r="B662" s="62"/>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spans="1:26" ht="18.75" customHeight="1">
      <c r="A663" s="58"/>
      <c r="B663" s="62"/>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spans="1:26" ht="18.75" customHeight="1">
      <c r="A664" s="58"/>
      <c r="B664" s="62"/>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spans="1:26" ht="18.75" customHeight="1">
      <c r="A665" s="58"/>
      <c r="B665" s="62"/>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spans="1:26" ht="18.75" customHeight="1">
      <c r="A666" s="58"/>
      <c r="B666" s="62"/>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spans="1:26" ht="18.75" customHeight="1">
      <c r="A667" s="58"/>
      <c r="B667" s="62"/>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spans="1:26" ht="18.75" customHeight="1">
      <c r="A668" s="58"/>
      <c r="B668" s="62"/>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spans="1:26" ht="18.75" customHeight="1">
      <c r="A669" s="58"/>
      <c r="B669" s="62"/>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spans="1:26" ht="18.75" customHeight="1">
      <c r="A670" s="58"/>
      <c r="B670" s="62"/>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spans="1:26" ht="18.75" customHeight="1">
      <c r="A671" s="58"/>
      <c r="B671" s="62"/>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spans="1:26" ht="18.75" customHeight="1">
      <c r="A672" s="58"/>
      <c r="B672" s="62"/>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spans="1:26" ht="18.75" customHeight="1">
      <c r="A673" s="58"/>
      <c r="B673" s="62"/>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spans="1:26" ht="18.75" customHeight="1">
      <c r="A674" s="58"/>
      <c r="B674" s="62"/>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spans="1:26" ht="18.75" customHeight="1">
      <c r="A675" s="58"/>
      <c r="B675" s="62"/>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spans="1:26" ht="18.75" customHeight="1">
      <c r="A676" s="58"/>
      <c r="B676" s="62"/>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spans="1:26" ht="18.75" customHeight="1">
      <c r="A677" s="58"/>
      <c r="B677" s="62"/>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spans="1:26" ht="18.75" customHeight="1">
      <c r="A678" s="58"/>
      <c r="B678" s="62"/>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spans="1:26" ht="18.75" customHeight="1">
      <c r="A679" s="58"/>
      <c r="B679" s="62"/>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spans="1:26" ht="18.75" customHeight="1">
      <c r="A680" s="58"/>
      <c r="B680" s="62"/>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spans="1:26" ht="18.75" customHeight="1">
      <c r="A681" s="58"/>
      <c r="B681" s="62"/>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spans="1:26" ht="18.75" customHeight="1">
      <c r="A682" s="58"/>
      <c r="B682" s="62"/>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spans="1:26" ht="18.75" customHeight="1">
      <c r="A683" s="58"/>
      <c r="B683" s="62"/>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spans="1:26" ht="18.75" customHeight="1">
      <c r="A684" s="58"/>
      <c r="B684" s="62"/>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spans="1:26" ht="18.75" customHeight="1">
      <c r="A685" s="58"/>
      <c r="B685" s="62"/>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spans="1:26" ht="18.75" customHeight="1">
      <c r="A686" s="58"/>
      <c r="B686" s="62"/>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spans="1:26" ht="18.75" customHeight="1">
      <c r="A687" s="58"/>
      <c r="B687" s="62"/>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spans="1:26" ht="18.75" customHeight="1">
      <c r="A688" s="58"/>
      <c r="B688" s="62"/>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spans="1:26" ht="18.75" customHeight="1">
      <c r="A689" s="58"/>
      <c r="B689" s="62"/>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spans="1:26" ht="18.75" customHeight="1">
      <c r="A690" s="58"/>
      <c r="B690" s="62"/>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spans="1:26" ht="18.75" customHeight="1">
      <c r="A691" s="58"/>
      <c r="B691" s="62"/>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spans="1:26" ht="18.75" customHeight="1">
      <c r="A692" s="58"/>
      <c r="B692" s="62"/>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spans="1:26" ht="18.75" customHeight="1">
      <c r="A693" s="58"/>
      <c r="B693" s="62"/>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spans="1:26" ht="18.75" customHeight="1">
      <c r="A694" s="58"/>
      <c r="B694" s="62"/>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spans="1:26" ht="18.75" customHeight="1">
      <c r="A695" s="58"/>
      <c r="B695" s="62"/>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spans="1:26" ht="18.75" customHeight="1">
      <c r="A696" s="58"/>
      <c r="B696" s="62"/>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spans="1:26" ht="18.75" customHeight="1">
      <c r="A697" s="58"/>
      <c r="B697" s="62"/>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spans="1:26" ht="18.75" customHeight="1">
      <c r="A698" s="58"/>
      <c r="B698" s="62"/>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spans="1:26" ht="18.75" customHeight="1">
      <c r="A699" s="58"/>
      <c r="B699" s="62"/>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spans="1:26" ht="18.75" customHeight="1">
      <c r="A700" s="58"/>
      <c r="B700" s="62"/>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spans="1:26" ht="18.75" customHeight="1">
      <c r="A701" s="58"/>
      <c r="B701" s="62"/>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spans="1:26" ht="18.75" customHeight="1">
      <c r="A702" s="58"/>
      <c r="B702" s="62"/>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spans="1:26" ht="18.75" customHeight="1">
      <c r="A703" s="58"/>
      <c r="B703" s="62"/>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spans="1:26" ht="18.75" customHeight="1">
      <c r="A704" s="58"/>
      <c r="B704" s="62"/>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spans="1:26" ht="18.75" customHeight="1">
      <c r="A705" s="58"/>
      <c r="B705" s="62"/>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spans="1:26" ht="18.75" customHeight="1">
      <c r="A706" s="58"/>
      <c r="B706" s="62"/>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spans="1:26" ht="18.75" customHeight="1">
      <c r="A707" s="58"/>
      <c r="B707" s="62"/>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spans="1:26" ht="18.75" customHeight="1">
      <c r="A708" s="58"/>
      <c r="B708" s="62"/>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spans="1:26" ht="18.75" customHeight="1">
      <c r="A709" s="58"/>
      <c r="B709" s="62"/>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spans="1:26" ht="18.75" customHeight="1">
      <c r="A710" s="58"/>
      <c r="B710" s="62"/>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spans="1:26" ht="18.75" customHeight="1">
      <c r="A711" s="58"/>
      <c r="B711" s="62"/>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spans="1:26" ht="18.75" customHeight="1">
      <c r="A712" s="58"/>
      <c r="B712" s="62"/>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spans="1:26" ht="18.75" customHeight="1">
      <c r="A713" s="58"/>
      <c r="B713" s="62"/>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spans="1:26" ht="18.75" customHeight="1">
      <c r="A714" s="58"/>
      <c r="B714" s="62"/>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spans="1:26" ht="18.75" customHeight="1">
      <c r="A715" s="58"/>
      <c r="B715" s="62"/>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spans="1:26" ht="18.75" customHeight="1">
      <c r="A716" s="58"/>
      <c r="B716" s="62"/>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spans="1:26" ht="18.75" customHeight="1">
      <c r="A717" s="58"/>
      <c r="B717" s="62"/>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spans="1:26" ht="18.75" customHeight="1">
      <c r="A718" s="58"/>
      <c r="B718" s="62"/>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spans="1:26" ht="18.75" customHeight="1">
      <c r="A719" s="58"/>
      <c r="B719" s="62"/>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spans="1:26" ht="18.75" customHeight="1">
      <c r="A720" s="58"/>
      <c r="B720" s="62"/>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spans="1:26" ht="18.75" customHeight="1">
      <c r="A721" s="58"/>
      <c r="B721" s="62"/>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spans="1:26" ht="18.75" customHeight="1">
      <c r="A722" s="58"/>
      <c r="B722" s="62"/>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spans="1:26" ht="18.75" customHeight="1">
      <c r="A723" s="58"/>
      <c r="B723" s="62"/>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spans="1:26" ht="18.75" customHeight="1">
      <c r="A724" s="58"/>
      <c r="B724" s="62"/>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spans="1:26" ht="18.75" customHeight="1">
      <c r="A725" s="58"/>
      <c r="B725" s="62"/>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spans="1:26" ht="18.75" customHeight="1">
      <c r="A726" s="58"/>
      <c r="B726" s="62"/>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spans="1:26" ht="18.75" customHeight="1">
      <c r="A727" s="58"/>
      <c r="B727" s="62"/>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spans="1:26" ht="18.75" customHeight="1">
      <c r="A728" s="58"/>
      <c r="B728" s="62"/>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spans="1:26" ht="18.75" customHeight="1">
      <c r="A729" s="58"/>
      <c r="B729" s="62"/>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spans="1:26" ht="18.75" customHeight="1">
      <c r="A730" s="58"/>
      <c r="B730" s="62"/>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spans="1:26" ht="18.75" customHeight="1">
      <c r="A731" s="58"/>
      <c r="B731" s="62"/>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spans="1:26" ht="18.75" customHeight="1">
      <c r="A732" s="58"/>
      <c r="B732" s="62"/>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spans="1:26" ht="18.75" customHeight="1">
      <c r="A733" s="58"/>
      <c r="B733" s="62"/>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spans="1:26" ht="18.75" customHeight="1">
      <c r="A734" s="58"/>
      <c r="B734" s="62"/>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spans="1:26" ht="18.75" customHeight="1">
      <c r="A735" s="58"/>
      <c r="B735" s="62"/>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spans="1:26" ht="18.75" customHeight="1">
      <c r="A736" s="58"/>
      <c r="B736" s="62"/>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spans="1:26" ht="18.75" customHeight="1">
      <c r="A737" s="58"/>
      <c r="B737" s="62"/>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spans="1:26" ht="18.75" customHeight="1">
      <c r="A738" s="58"/>
      <c r="B738" s="62"/>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spans="1:26" ht="18.75" customHeight="1">
      <c r="A739" s="58"/>
      <c r="B739" s="62"/>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spans="1:26" ht="18.75" customHeight="1">
      <c r="A740" s="58"/>
      <c r="B740" s="62"/>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spans="1:26" ht="18.75" customHeight="1">
      <c r="A741" s="58"/>
      <c r="B741" s="62"/>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spans="1:26" ht="18.75" customHeight="1">
      <c r="A742" s="58"/>
      <c r="B742" s="62"/>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spans="1:26" ht="18.75" customHeight="1">
      <c r="A743" s="58"/>
      <c r="B743" s="62"/>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spans="1:26" ht="18.75" customHeight="1">
      <c r="A744" s="58"/>
      <c r="B744" s="62"/>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spans="1:26" ht="18.75" customHeight="1">
      <c r="A745" s="58"/>
      <c r="B745" s="62"/>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spans="1:26" ht="18.75" customHeight="1">
      <c r="A746" s="58"/>
      <c r="B746" s="62"/>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spans="1:26" ht="18.75" customHeight="1">
      <c r="A747" s="58"/>
      <c r="B747" s="62"/>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spans="1:26" ht="18.75" customHeight="1">
      <c r="A748" s="58"/>
      <c r="B748" s="62"/>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spans="1:26" ht="18.75" customHeight="1">
      <c r="A749" s="58"/>
      <c r="B749" s="62"/>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spans="1:26" ht="18.75" customHeight="1">
      <c r="A750" s="58"/>
      <c r="B750" s="62"/>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spans="1:26" ht="18.75" customHeight="1">
      <c r="A751" s="58"/>
      <c r="B751" s="62"/>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spans="1:26" ht="18.75" customHeight="1">
      <c r="A752" s="58"/>
      <c r="B752" s="62"/>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spans="1:26" ht="18.75" customHeight="1">
      <c r="A753" s="58"/>
      <c r="B753" s="62"/>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spans="1:26" ht="18.75" customHeight="1">
      <c r="A754" s="58"/>
      <c r="B754" s="62"/>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spans="1:26" ht="18.75" customHeight="1">
      <c r="A755" s="58"/>
      <c r="B755" s="62"/>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spans="1:26" ht="18.75" customHeight="1">
      <c r="A756" s="58"/>
      <c r="B756" s="62"/>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spans="1:26" ht="18.75" customHeight="1">
      <c r="A757" s="58"/>
      <c r="B757" s="62"/>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spans="1:26" ht="18.75" customHeight="1">
      <c r="A758" s="58"/>
      <c r="B758" s="62"/>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spans="1:26" ht="18.75" customHeight="1">
      <c r="A759" s="58"/>
      <c r="B759" s="62"/>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spans="1:26" ht="18.75" customHeight="1">
      <c r="A760" s="58"/>
      <c r="B760" s="62"/>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spans="1:26" ht="18.75" customHeight="1">
      <c r="A761" s="58"/>
      <c r="B761" s="62"/>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spans="1:26" ht="18.75" customHeight="1">
      <c r="A762" s="58"/>
      <c r="B762" s="62"/>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spans="1:26" ht="18.75" customHeight="1">
      <c r="A763" s="58"/>
      <c r="B763" s="62"/>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spans="1:26" ht="18.75" customHeight="1">
      <c r="A764" s="58"/>
      <c r="B764" s="62"/>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spans="1:26" ht="18.75" customHeight="1">
      <c r="A765" s="58"/>
      <c r="B765" s="62"/>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spans="1:26" ht="18.75" customHeight="1">
      <c r="A766" s="58"/>
      <c r="B766" s="62"/>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spans="1:26" ht="18.75" customHeight="1">
      <c r="A767" s="58"/>
      <c r="B767" s="62"/>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spans="1:26" ht="18.75" customHeight="1">
      <c r="A768" s="58"/>
      <c r="B768" s="62"/>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spans="1:26" ht="18.75" customHeight="1">
      <c r="A769" s="58"/>
      <c r="B769" s="62"/>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spans="1:26" ht="18.75" customHeight="1">
      <c r="A770" s="58"/>
      <c r="B770" s="62"/>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spans="1:26" ht="18.75" customHeight="1">
      <c r="A771" s="58"/>
      <c r="B771" s="62"/>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spans="1:26" ht="18.75" customHeight="1">
      <c r="A772" s="58"/>
      <c r="B772" s="62"/>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spans="1:26" ht="18.75" customHeight="1">
      <c r="A773" s="58"/>
      <c r="B773" s="62"/>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spans="1:26" ht="18.75" customHeight="1">
      <c r="A774" s="58"/>
      <c r="B774" s="62"/>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spans="1:26" ht="18.75" customHeight="1">
      <c r="A775" s="58"/>
      <c r="B775" s="62"/>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spans="1:26" ht="18.75" customHeight="1">
      <c r="A776" s="58"/>
      <c r="B776" s="62"/>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spans="1:26" ht="18.75" customHeight="1">
      <c r="A777" s="58"/>
      <c r="B777" s="62"/>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spans="1:26" ht="18.75" customHeight="1">
      <c r="A778" s="58"/>
      <c r="B778" s="62"/>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spans="1:26" ht="18.75" customHeight="1">
      <c r="A779" s="58"/>
      <c r="B779" s="62"/>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spans="1:26" ht="18.75" customHeight="1">
      <c r="A780" s="58"/>
      <c r="B780" s="62"/>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spans="1:26" ht="18.75" customHeight="1">
      <c r="A781" s="58"/>
      <c r="B781" s="62"/>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spans="1:26" ht="18.75" customHeight="1">
      <c r="A782" s="58"/>
      <c r="B782" s="62"/>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spans="1:26" ht="18.75" customHeight="1">
      <c r="A783" s="58"/>
      <c r="B783" s="62"/>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spans="1:26" ht="18.75" customHeight="1">
      <c r="A784" s="58"/>
      <c r="B784" s="62"/>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spans="1:26" ht="18.75" customHeight="1">
      <c r="A785" s="58"/>
      <c r="B785" s="62"/>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spans="1:26" ht="18.75" customHeight="1">
      <c r="A786" s="58"/>
      <c r="B786" s="62"/>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spans="1:26" ht="18.75" customHeight="1">
      <c r="A787" s="58"/>
      <c r="B787" s="62"/>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spans="1:26" ht="18.75" customHeight="1">
      <c r="A788" s="58"/>
      <c r="B788" s="62"/>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spans="1:26" ht="18.75" customHeight="1">
      <c r="A789" s="58"/>
      <c r="B789" s="62"/>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spans="1:26" ht="18.75" customHeight="1">
      <c r="A790" s="58"/>
      <c r="B790" s="62"/>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spans="1:26" ht="18.75" customHeight="1">
      <c r="A791" s="58"/>
      <c r="B791" s="62"/>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spans="1:26" ht="18.75" customHeight="1">
      <c r="A792" s="58"/>
      <c r="B792" s="62"/>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spans="1:26" ht="18.75" customHeight="1">
      <c r="A793" s="58"/>
      <c r="B793" s="62"/>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spans="1:26" ht="18.75" customHeight="1">
      <c r="A794" s="58"/>
      <c r="B794" s="62"/>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spans="1:26" ht="18.75" customHeight="1">
      <c r="A795" s="58"/>
      <c r="B795" s="62"/>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spans="1:26" ht="18.75" customHeight="1">
      <c r="A796" s="58"/>
      <c r="B796" s="62"/>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spans="1:26" ht="18.75" customHeight="1">
      <c r="A797" s="58"/>
      <c r="B797" s="62"/>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spans="1:26" ht="18.75" customHeight="1">
      <c r="A798" s="58"/>
      <c r="B798" s="62"/>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spans="1:26" ht="18.75" customHeight="1">
      <c r="A799" s="58"/>
      <c r="B799" s="62"/>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spans="1:26" ht="18.75" customHeight="1">
      <c r="A800" s="58"/>
      <c r="B800" s="62"/>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spans="1:26" ht="18.75" customHeight="1">
      <c r="A801" s="58"/>
      <c r="B801" s="62"/>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spans="1:26" ht="18.75" customHeight="1">
      <c r="A802" s="58"/>
      <c r="B802" s="62"/>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spans="1:26" ht="18.75" customHeight="1">
      <c r="A803" s="58"/>
      <c r="B803" s="62"/>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spans="1:26" ht="18.75" customHeight="1">
      <c r="A804" s="58"/>
      <c r="B804" s="62"/>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spans="1:26" ht="18.75" customHeight="1">
      <c r="A805" s="58"/>
      <c r="B805" s="62"/>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spans="1:26" ht="18.75" customHeight="1">
      <c r="A806" s="58"/>
      <c r="B806" s="62"/>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spans="1:26" ht="18.75" customHeight="1">
      <c r="A807" s="58"/>
      <c r="B807" s="62"/>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spans="1:26" ht="18.75" customHeight="1">
      <c r="A808" s="58"/>
      <c r="B808" s="62"/>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spans="1:26" ht="18.75" customHeight="1">
      <c r="A809" s="58"/>
      <c r="B809" s="62"/>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spans="1:26" ht="18.75" customHeight="1">
      <c r="A810" s="58"/>
      <c r="B810" s="62"/>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spans="1:26" ht="18.75" customHeight="1">
      <c r="A811" s="58"/>
      <c r="B811" s="62"/>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spans="1:26" ht="18.75" customHeight="1">
      <c r="A812" s="58"/>
      <c r="B812" s="62"/>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spans="1:26" ht="18.75" customHeight="1">
      <c r="A813" s="58"/>
      <c r="B813" s="62"/>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spans="1:26" ht="18.75" customHeight="1">
      <c r="A814" s="58"/>
      <c r="B814" s="62"/>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spans="1:26" ht="18.75" customHeight="1">
      <c r="A815" s="58"/>
      <c r="B815" s="62"/>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spans="1:26" ht="18.75" customHeight="1">
      <c r="A816" s="58"/>
      <c r="B816" s="62"/>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spans="1:26" ht="18.75" customHeight="1">
      <c r="A817" s="58"/>
      <c r="B817" s="62"/>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spans="1:26" ht="18.75" customHeight="1">
      <c r="A818" s="58"/>
      <c r="B818" s="62"/>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spans="1:26" ht="18.75" customHeight="1">
      <c r="A819" s="58"/>
      <c r="B819" s="62"/>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spans="1:26" ht="18.75" customHeight="1">
      <c r="A820" s="58"/>
      <c r="B820" s="62"/>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spans="1:26" ht="18.75" customHeight="1">
      <c r="A821" s="58"/>
      <c r="B821" s="62"/>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spans="1:26" ht="18.75" customHeight="1">
      <c r="A822" s="58"/>
      <c r="B822" s="62"/>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spans="1:26" ht="18.75" customHeight="1">
      <c r="A823" s="58"/>
      <c r="B823" s="62"/>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spans="1:26" ht="18.75" customHeight="1">
      <c r="A824" s="58"/>
      <c r="B824" s="62"/>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spans="1:26" ht="18.75" customHeight="1">
      <c r="A825" s="58"/>
      <c r="B825" s="62"/>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spans="1:26" ht="18.75" customHeight="1">
      <c r="A826" s="58"/>
      <c r="B826" s="62"/>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spans="1:26" ht="18.75" customHeight="1">
      <c r="A827" s="58"/>
      <c r="B827" s="62"/>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spans="1:26" ht="18.75" customHeight="1">
      <c r="A828" s="58"/>
      <c r="B828" s="62"/>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spans="1:26" ht="18.75" customHeight="1">
      <c r="A829" s="58"/>
      <c r="B829" s="62"/>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spans="1:26" ht="18.75" customHeight="1">
      <c r="A830" s="58"/>
      <c r="B830" s="62"/>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spans="1:26" ht="18.75" customHeight="1">
      <c r="A831" s="58"/>
      <c r="B831" s="62"/>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spans="1:26" ht="18.75" customHeight="1">
      <c r="A832" s="58"/>
      <c r="B832" s="62"/>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spans="1:26" ht="18.75" customHeight="1">
      <c r="A833" s="58"/>
      <c r="B833" s="62"/>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spans="1:26" ht="18.75" customHeight="1">
      <c r="A834" s="58"/>
      <c r="B834" s="62"/>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spans="1:26" ht="18.75" customHeight="1">
      <c r="A835" s="58"/>
      <c r="B835" s="62"/>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spans="1:26" ht="18.75" customHeight="1">
      <c r="A836" s="58"/>
      <c r="B836" s="62"/>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spans="1:26" ht="18.75" customHeight="1">
      <c r="A837" s="58"/>
      <c r="B837" s="62"/>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spans="1:26" ht="18.75" customHeight="1">
      <c r="A838" s="58"/>
      <c r="B838" s="62"/>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spans="1:26" ht="18.75" customHeight="1">
      <c r="A839" s="58"/>
      <c r="B839" s="62"/>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spans="1:26" ht="18.75" customHeight="1">
      <c r="A840" s="58"/>
      <c r="B840" s="62"/>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spans="1:26" ht="18.75" customHeight="1">
      <c r="A841" s="58"/>
      <c r="B841" s="62"/>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spans="1:26" ht="18.75" customHeight="1">
      <c r="A842" s="58"/>
      <c r="B842" s="62"/>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spans="1:26" ht="18.75" customHeight="1">
      <c r="A843" s="58"/>
      <c r="B843" s="62"/>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spans="1:26" ht="18.75" customHeight="1">
      <c r="A844" s="58"/>
      <c r="B844" s="62"/>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spans="1:26" ht="18.75" customHeight="1">
      <c r="A845" s="58"/>
      <c r="B845" s="62"/>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spans="1:26" ht="18.75" customHeight="1">
      <c r="A846" s="58"/>
      <c r="B846" s="62"/>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spans="1:26" ht="18.75" customHeight="1">
      <c r="A847" s="58"/>
      <c r="B847" s="62"/>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spans="1:26" ht="18.75" customHeight="1">
      <c r="A848" s="58"/>
      <c r="B848" s="62"/>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spans="1:26" ht="18.75" customHeight="1">
      <c r="A849" s="58"/>
      <c r="B849" s="62"/>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spans="1:26" ht="18.75" customHeight="1">
      <c r="A850" s="58"/>
      <c r="B850" s="62"/>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spans="1:26" ht="18.75" customHeight="1">
      <c r="A851" s="58"/>
      <c r="B851" s="62"/>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spans="1:26" ht="18.75" customHeight="1">
      <c r="A852" s="58"/>
      <c r="B852" s="62"/>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spans="1:26" ht="18.75" customHeight="1">
      <c r="A853" s="58"/>
      <c r="B853" s="62"/>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spans="1:26" ht="18.75" customHeight="1">
      <c r="A854" s="58"/>
      <c r="B854" s="62"/>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spans="1:26" ht="18.75" customHeight="1">
      <c r="A855" s="58"/>
      <c r="B855" s="62"/>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spans="1:26" ht="18.75" customHeight="1">
      <c r="A856" s="58"/>
      <c r="B856" s="62"/>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spans="1:26" ht="18.75" customHeight="1">
      <c r="A857" s="58"/>
      <c r="B857" s="62"/>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spans="1:26" ht="18.75" customHeight="1">
      <c r="A858" s="58"/>
      <c r="B858" s="62"/>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spans="1:26" ht="18.75" customHeight="1">
      <c r="A859" s="58"/>
      <c r="B859" s="62"/>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spans="1:26" ht="18.75" customHeight="1">
      <c r="A860" s="58"/>
      <c r="B860" s="62"/>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spans="1:26" ht="18.75" customHeight="1">
      <c r="A861" s="58"/>
      <c r="B861" s="62"/>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spans="1:26" ht="18.75" customHeight="1">
      <c r="A862" s="58"/>
      <c r="B862" s="62"/>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spans="1:26" ht="18.75" customHeight="1">
      <c r="A863" s="58"/>
      <c r="B863" s="62"/>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spans="1:26" ht="18.75" customHeight="1">
      <c r="A864" s="58"/>
      <c r="B864" s="62"/>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spans="1:26" ht="18.75" customHeight="1">
      <c r="A865" s="58"/>
      <c r="B865" s="62"/>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spans="1:26" ht="18.75" customHeight="1">
      <c r="A866" s="58"/>
      <c r="B866" s="62"/>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spans="1:26" ht="18.75" customHeight="1">
      <c r="A867" s="58"/>
      <c r="B867" s="62"/>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spans="1:26" ht="18.75" customHeight="1">
      <c r="A868" s="58"/>
      <c r="B868" s="62"/>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spans="1:26" ht="18.75" customHeight="1">
      <c r="A869" s="58"/>
      <c r="B869" s="62"/>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spans="1:26" ht="18.75" customHeight="1">
      <c r="A870" s="58"/>
      <c r="B870" s="62"/>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spans="1:26" ht="18.75" customHeight="1">
      <c r="A871" s="58"/>
      <c r="B871" s="62"/>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spans="1:26" ht="18.75" customHeight="1">
      <c r="A872" s="58"/>
      <c r="B872" s="62"/>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spans="1:26" ht="18.75" customHeight="1">
      <c r="A873" s="58"/>
      <c r="B873" s="62"/>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spans="1:26" ht="18.75" customHeight="1">
      <c r="A874" s="58"/>
      <c r="B874" s="62"/>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spans="1:26" ht="18.75" customHeight="1">
      <c r="A875" s="58"/>
      <c r="B875" s="62"/>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spans="1:26" ht="18.75" customHeight="1">
      <c r="A876" s="58"/>
      <c r="B876" s="62"/>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spans="1:26" ht="18.75" customHeight="1">
      <c r="A877" s="58"/>
      <c r="B877" s="62"/>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spans="1:26" ht="18.75" customHeight="1">
      <c r="A878" s="58"/>
      <c r="B878" s="62"/>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spans="1:26" ht="18.75" customHeight="1">
      <c r="A879" s="58"/>
      <c r="B879" s="62"/>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spans="1:26" ht="18.75" customHeight="1">
      <c r="A880" s="58"/>
      <c r="B880" s="62"/>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spans="1:26" ht="18.75" customHeight="1">
      <c r="A881" s="58"/>
      <c r="B881" s="62"/>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spans="1:26" ht="18.75" customHeight="1">
      <c r="A882" s="58"/>
      <c r="B882" s="62"/>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spans="1:26" ht="18.75" customHeight="1">
      <c r="A883" s="58"/>
      <c r="B883" s="62"/>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spans="1:26" ht="18.75" customHeight="1">
      <c r="A884" s="58"/>
      <c r="B884" s="62"/>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spans="1:26" ht="18.75" customHeight="1">
      <c r="A885" s="58"/>
      <c r="B885" s="62"/>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spans="1:26" ht="18.75" customHeight="1">
      <c r="A886" s="58"/>
      <c r="B886" s="62"/>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spans="1:26" ht="18.75" customHeight="1">
      <c r="A887" s="58"/>
      <c r="B887" s="62"/>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spans="1:26" ht="18.75" customHeight="1">
      <c r="A888" s="58"/>
      <c r="B888" s="62"/>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spans="1:26" ht="18.75" customHeight="1">
      <c r="A889" s="58"/>
      <c r="B889" s="62"/>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spans="1:26" ht="18.75" customHeight="1">
      <c r="A890" s="58"/>
      <c r="B890" s="62"/>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spans="1:26" ht="18.75" customHeight="1">
      <c r="A891" s="58"/>
      <c r="B891" s="62"/>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spans="1:26" ht="18.75" customHeight="1">
      <c r="A892" s="58"/>
      <c r="B892" s="62"/>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spans="1:26" ht="18.75" customHeight="1">
      <c r="A893" s="58"/>
      <c r="B893" s="62"/>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spans="1:26" ht="18.75" customHeight="1">
      <c r="A894" s="58"/>
      <c r="B894" s="62"/>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spans="1:26" ht="18.75" customHeight="1">
      <c r="A895" s="58"/>
      <c r="B895" s="62"/>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spans="1:26" ht="18.75" customHeight="1">
      <c r="A896" s="58"/>
      <c r="B896" s="62"/>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spans="1:26" ht="18.75" customHeight="1">
      <c r="A897" s="58"/>
      <c r="B897" s="62"/>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spans="1:26" ht="18.75" customHeight="1">
      <c r="A898" s="58"/>
      <c r="B898" s="62"/>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spans="1:26" ht="18.75" customHeight="1">
      <c r="A899" s="58"/>
      <c r="B899" s="62"/>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spans="1:26" ht="18.75" customHeight="1">
      <c r="A900" s="58"/>
      <c r="B900" s="62"/>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spans="1:26" ht="18.75" customHeight="1">
      <c r="A901" s="58"/>
      <c r="B901" s="62"/>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spans="1:26" ht="18.75" customHeight="1">
      <c r="A902" s="58"/>
      <c r="B902" s="62"/>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spans="1:26" ht="18.75" customHeight="1">
      <c r="A903" s="58"/>
      <c r="B903" s="62"/>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spans="1:26" ht="18.75" customHeight="1">
      <c r="A904" s="58"/>
      <c r="B904" s="62"/>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spans="1:26" ht="18.75" customHeight="1">
      <c r="A905" s="58"/>
      <c r="B905" s="62"/>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spans="1:26" ht="18.75" customHeight="1">
      <c r="A906" s="58"/>
      <c r="B906" s="62"/>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spans="1:26" ht="18.75" customHeight="1">
      <c r="A907" s="58"/>
      <c r="B907" s="62"/>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spans="1:26" ht="18.75" customHeight="1">
      <c r="A908" s="58"/>
      <c r="B908" s="62"/>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spans="1:26" ht="18.75" customHeight="1">
      <c r="A909" s="58"/>
      <c r="B909" s="62"/>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spans="1:26" ht="18.75" customHeight="1">
      <c r="A910" s="58"/>
      <c r="B910" s="62"/>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spans="1:26" ht="18.75" customHeight="1">
      <c r="A911" s="58"/>
      <c r="B911" s="62"/>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spans="1:26" ht="18.75" customHeight="1">
      <c r="A912" s="58"/>
      <c r="B912" s="62"/>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spans="1:26" ht="18.75" customHeight="1">
      <c r="A913" s="58"/>
      <c r="B913" s="62"/>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spans="1:26" ht="18.75" customHeight="1">
      <c r="A914" s="58"/>
      <c r="B914" s="62"/>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spans="1:26" ht="18.75" customHeight="1">
      <c r="A915" s="58"/>
      <c r="B915" s="62"/>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spans="1:26" ht="18.75" customHeight="1">
      <c r="A916" s="58"/>
      <c r="B916" s="62"/>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spans="1:26" ht="18.75" customHeight="1">
      <c r="A917" s="58"/>
      <c r="B917" s="62"/>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spans="1:26" ht="18.75" customHeight="1">
      <c r="A918" s="58"/>
      <c r="B918" s="62"/>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spans="1:26" ht="18.75" customHeight="1">
      <c r="A919" s="58"/>
      <c r="B919" s="62"/>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spans="1:26" ht="18.75" customHeight="1">
      <c r="A920" s="58"/>
      <c r="B920" s="62"/>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spans="1:26" ht="18.75" customHeight="1">
      <c r="A921" s="58"/>
      <c r="B921" s="62"/>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spans="1:26" ht="18.75" customHeight="1">
      <c r="A922" s="58"/>
      <c r="B922" s="62"/>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spans="1:26" ht="18.75" customHeight="1">
      <c r="A923" s="58"/>
      <c r="B923" s="62"/>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spans="1:26" ht="18.75" customHeight="1">
      <c r="A924" s="58"/>
      <c r="B924" s="62"/>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spans="1:26" ht="18.75" customHeight="1">
      <c r="A925" s="58"/>
      <c r="B925" s="62"/>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spans="1:26" ht="18.75" customHeight="1">
      <c r="A926" s="58"/>
      <c r="B926" s="62"/>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spans="1:26" ht="18.75" customHeight="1">
      <c r="A927" s="58"/>
      <c r="B927" s="62"/>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spans="1:26" ht="18.75" customHeight="1">
      <c r="A928" s="58"/>
      <c r="B928" s="62"/>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spans="1:26" ht="18.75" customHeight="1">
      <c r="A929" s="58"/>
      <c r="B929" s="62"/>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spans="1:26" ht="18.75" customHeight="1">
      <c r="A930" s="58"/>
      <c r="B930" s="62"/>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spans="1:26" ht="18.75" customHeight="1">
      <c r="A931" s="58"/>
      <c r="B931" s="62"/>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spans="1:26" ht="18.75" customHeight="1">
      <c r="A932" s="58"/>
      <c r="B932" s="62"/>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spans="1:26" ht="18.75" customHeight="1">
      <c r="A933" s="58"/>
      <c r="B933" s="62"/>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spans="1:26" ht="18.75" customHeight="1">
      <c r="A934" s="58"/>
      <c r="B934" s="62"/>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spans="1:26" ht="18.75" customHeight="1">
      <c r="A935" s="58"/>
      <c r="B935" s="62"/>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spans="1:26" ht="18.75" customHeight="1">
      <c r="A936" s="58"/>
      <c r="B936" s="62"/>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spans="1:26" ht="18.75" customHeight="1">
      <c r="A937" s="58"/>
      <c r="B937" s="62"/>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spans="1:26" ht="18.75" customHeight="1">
      <c r="A938" s="58"/>
      <c r="B938" s="62"/>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spans="1:26" ht="18.75" customHeight="1">
      <c r="A939" s="58"/>
      <c r="B939" s="62"/>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spans="1:26" ht="18.75" customHeight="1">
      <c r="A940" s="58"/>
      <c r="B940" s="62"/>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spans="1:26" ht="18.75" customHeight="1">
      <c r="A941" s="58"/>
      <c r="B941" s="62"/>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spans="1:26" ht="18.75" customHeight="1">
      <c r="A942" s="58"/>
      <c r="B942" s="62"/>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spans="1:26" ht="18.75" customHeight="1">
      <c r="A943" s="58"/>
      <c r="B943" s="62"/>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spans="1:26" ht="18.75" customHeight="1">
      <c r="A944" s="58"/>
      <c r="B944" s="62"/>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spans="1:26" ht="18.75" customHeight="1">
      <c r="A945" s="58"/>
      <c r="B945" s="62"/>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spans="1:26" ht="18.75" customHeight="1">
      <c r="A946" s="58"/>
      <c r="B946" s="62"/>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spans="1:26" ht="18.75" customHeight="1">
      <c r="A947" s="58"/>
      <c r="B947" s="62"/>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spans="1:26" ht="18.75" customHeight="1">
      <c r="A948" s="58"/>
      <c r="B948" s="62"/>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spans="1:26" ht="18.75" customHeight="1">
      <c r="A949" s="58"/>
      <c r="B949" s="62"/>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spans="1:26" ht="18.75" customHeight="1">
      <c r="A950" s="58"/>
      <c r="B950" s="62"/>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spans="1:26" ht="18.75" customHeight="1">
      <c r="A951" s="58"/>
      <c r="B951" s="62"/>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spans="1:26" ht="18.75" customHeight="1">
      <c r="A952" s="58"/>
      <c r="B952" s="62"/>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spans="1:26" ht="18.75" customHeight="1">
      <c r="A953" s="58"/>
      <c r="B953" s="62"/>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spans="1:26" ht="18.75" customHeight="1">
      <c r="A954" s="58"/>
      <c r="B954" s="62"/>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spans="1:26" ht="18.75" customHeight="1">
      <c r="A955" s="58"/>
      <c r="B955" s="62"/>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spans="1:26" ht="18.75" customHeight="1">
      <c r="A956" s="58"/>
      <c r="B956" s="62"/>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spans="1:26" ht="18.75" customHeight="1">
      <c r="A957" s="58"/>
      <c r="B957" s="62"/>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spans="1:26" ht="18.75" customHeight="1">
      <c r="A958" s="58"/>
      <c r="B958" s="62"/>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spans="1:26" ht="18.75" customHeight="1">
      <c r="A959" s="58"/>
      <c r="B959" s="62"/>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spans="1:26" ht="18.75" customHeight="1">
      <c r="A960" s="58"/>
      <c r="B960" s="62"/>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spans="1:26" ht="18.75" customHeight="1">
      <c r="A961" s="58"/>
      <c r="B961" s="62"/>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spans="1:26" ht="18.75" customHeight="1">
      <c r="A962" s="58"/>
      <c r="B962" s="62"/>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spans="1:26" ht="18.75" customHeight="1">
      <c r="A963" s="58"/>
      <c r="B963" s="62"/>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spans="1:26" ht="18.75" customHeight="1">
      <c r="A964" s="58"/>
      <c r="B964" s="62"/>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spans="1:26" ht="18.75" customHeight="1">
      <c r="A965" s="58"/>
      <c r="B965" s="62"/>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spans="1:26" ht="18.75" customHeight="1">
      <c r="A966" s="58"/>
      <c r="B966" s="62"/>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spans="1:26" ht="18.75" customHeight="1">
      <c r="A967" s="58"/>
      <c r="B967" s="62"/>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spans="1:26" ht="18.75" customHeight="1">
      <c r="A968" s="58"/>
      <c r="B968" s="62"/>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spans="1:26" ht="18.75" customHeight="1">
      <c r="A969" s="58"/>
      <c r="B969" s="62"/>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spans="1:26" ht="18.75" customHeight="1">
      <c r="A970" s="58"/>
      <c r="B970" s="62"/>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spans="1:26" ht="18.75" customHeight="1">
      <c r="A971" s="58"/>
      <c r="B971" s="62"/>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spans="1:26" ht="18.75" customHeight="1">
      <c r="A972" s="58"/>
      <c r="B972" s="62"/>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spans="1:26" ht="18.75" customHeight="1">
      <c r="A973" s="58"/>
      <c r="B973" s="62"/>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spans="1:26" ht="18.75" customHeight="1">
      <c r="A974" s="58"/>
      <c r="B974" s="62"/>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spans="1:26" ht="18.75" customHeight="1">
      <c r="A975" s="58"/>
      <c r="B975" s="62"/>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spans="1:26" ht="18.75" customHeight="1">
      <c r="A976" s="58"/>
      <c r="B976" s="62"/>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spans="1:26" ht="18.75" customHeight="1">
      <c r="A977" s="58"/>
      <c r="B977" s="62"/>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spans="1:26" ht="18.75" customHeight="1">
      <c r="A978" s="58"/>
      <c r="B978" s="62"/>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spans="1:26" ht="18.75" customHeight="1">
      <c r="A979" s="58"/>
      <c r="B979" s="62"/>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spans="1:26" ht="18.75" customHeight="1">
      <c r="A980" s="58"/>
      <c r="B980" s="62"/>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spans="1:26" ht="18.75" customHeight="1">
      <c r="A981" s="58"/>
      <c r="B981" s="62"/>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spans="1:26" ht="18.75" customHeight="1">
      <c r="A982" s="58"/>
      <c r="B982" s="62"/>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spans="1:26" ht="18.75" customHeight="1">
      <c r="A983" s="58"/>
      <c r="B983" s="62"/>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row r="984" spans="1:26" ht="18.75" customHeight="1">
      <c r="A984" s="58"/>
      <c r="B984" s="62"/>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row>
    <row r="985" spans="1:26" ht="18.75" customHeight="1">
      <c r="A985" s="58"/>
      <c r="B985" s="62"/>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row>
    <row r="986" spans="1:26" ht="18.75" customHeight="1">
      <c r="A986" s="58"/>
      <c r="B986" s="62"/>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row>
    <row r="987" spans="1:26" ht="18.75" customHeight="1">
      <c r="A987" s="58"/>
      <c r="B987" s="62"/>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row>
    <row r="988" spans="1:26" ht="18.75" customHeight="1">
      <c r="A988" s="58"/>
      <c r="B988" s="62"/>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row>
    <row r="989" spans="1:26" ht="18.75" customHeight="1">
      <c r="A989" s="58"/>
      <c r="B989" s="62"/>
      <c r="C989" s="58"/>
      <c r="D989" s="58"/>
      <c r="E989" s="58"/>
      <c r="F989" s="58"/>
      <c r="G989" s="58"/>
      <c r="H989" s="58"/>
      <c r="I989" s="58"/>
      <c r="J989" s="58"/>
      <c r="K989" s="58"/>
      <c r="L989" s="58"/>
      <c r="M989" s="58"/>
      <c r="N989" s="58"/>
      <c r="O989" s="58"/>
      <c r="P989" s="58"/>
      <c r="Q989" s="58"/>
      <c r="R989" s="58"/>
      <c r="S989" s="58"/>
      <c r="T989" s="58"/>
      <c r="U989" s="58"/>
      <c r="V989" s="58"/>
      <c r="W989" s="58"/>
      <c r="X989" s="58"/>
      <c r="Y989" s="58"/>
      <c r="Z989" s="58"/>
    </row>
    <row r="990" spans="1:26" ht="18.75" customHeight="1">
      <c r="A990" s="58"/>
      <c r="B990" s="62"/>
      <c r="C990" s="58"/>
      <c r="D990" s="58"/>
      <c r="E990" s="58"/>
      <c r="F990" s="58"/>
      <c r="G990" s="58"/>
      <c r="H990" s="58"/>
      <c r="I990" s="58"/>
      <c r="J990" s="58"/>
      <c r="K990" s="58"/>
      <c r="L990" s="58"/>
      <c r="M990" s="58"/>
      <c r="N990" s="58"/>
      <c r="O990" s="58"/>
      <c r="P990" s="58"/>
      <c r="Q990" s="58"/>
      <c r="R990" s="58"/>
      <c r="S990" s="58"/>
      <c r="T990" s="58"/>
      <c r="U990" s="58"/>
      <c r="V990" s="58"/>
      <c r="W990" s="58"/>
      <c r="X990" s="58"/>
      <c r="Y990" s="58"/>
      <c r="Z990" s="58"/>
    </row>
    <row r="991" spans="1:26" ht="18.75" customHeight="1">
      <c r="A991" s="58"/>
      <c r="B991" s="62"/>
      <c r="C991" s="58"/>
      <c r="D991" s="58"/>
      <c r="E991" s="58"/>
      <c r="F991" s="58"/>
      <c r="G991" s="58"/>
      <c r="H991" s="58"/>
      <c r="I991" s="58"/>
      <c r="J991" s="58"/>
      <c r="K991" s="58"/>
      <c r="L991" s="58"/>
      <c r="M991" s="58"/>
      <c r="N991" s="58"/>
      <c r="O991" s="58"/>
      <c r="P991" s="58"/>
      <c r="Q991" s="58"/>
      <c r="R991" s="58"/>
      <c r="S991" s="58"/>
      <c r="T991" s="58"/>
      <c r="U991" s="58"/>
      <c r="V991" s="58"/>
      <c r="W991" s="58"/>
      <c r="X991" s="58"/>
      <c r="Y991" s="58"/>
      <c r="Z991" s="58"/>
    </row>
    <row r="992" spans="1:26" ht="18.75" customHeight="1">
      <c r="A992" s="58"/>
      <c r="B992" s="62"/>
      <c r="C992" s="58"/>
      <c r="D992" s="58"/>
      <c r="E992" s="58"/>
      <c r="F992" s="58"/>
      <c r="G992" s="58"/>
      <c r="H992" s="58"/>
      <c r="I992" s="58"/>
      <c r="J992" s="58"/>
      <c r="K992" s="58"/>
      <c r="L992" s="58"/>
      <c r="M992" s="58"/>
      <c r="N992" s="58"/>
      <c r="O992" s="58"/>
      <c r="P992" s="58"/>
      <c r="Q992" s="58"/>
      <c r="R992" s="58"/>
      <c r="S992" s="58"/>
      <c r="T992" s="58"/>
      <c r="U992" s="58"/>
      <c r="V992" s="58"/>
      <c r="W992" s="58"/>
      <c r="X992" s="58"/>
      <c r="Y992" s="58"/>
      <c r="Z992" s="58"/>
    </row>
    <row r="993" spans="1:26" ht="18.75" customHeight="1">
      <c r="A993" s="58"/>
      <c r="B993" s="62"/>
      <c r="C993" s="58"/>
      <c r="D993" s="58"/>
      <c r="E993" s="58"/>
      <c r="F993" s="58"/>
      <c r="G993" s="58"/>
      <c r="H993" s="58"/>
      <c r="I993" s="58"/>
      <c r="J993" s="58"/>
      <c r="K993" s="58"/>
      <c r="L993" s="58"/>
      <c r="M993" s="58"/>
      <c r="N993" s="58"/>
      <c r="O993" s="58"/>
      <c r="P993" s="58"/>
      <c r="Q993" s="58"/>
      <c r="R993" s="58"/>
      <c r="S993" s="58"/>
      <c r="T993" s="58"/>
      <c r="U993" s="58"/>
      <c r="V993" s="58"/>
      <c r="W993" s="58"/>
      <c r="X993" s="58"/>
      <c r="Y993" s="58"/>
      <c r="Z993" s="58"/>
    </row>
    <row r="994" spans="1:26" ht="18.75" customHeight="1">
      <c r="A994" s="58"/>
      <c r="B994" s="62"/>
      <c r="C994" s="58"/>
      <c r="D994" s="58"/>
      <c r="E994" s="58"/>
      <c r="F994" s="58"/>
      <c r="G994" s="58"/>
      <c r="H994" s="58"/>
      <c r="I994" s="58"/>
      <c r="J994" s="58"/>
      <c r="K994" s="58"/>
      <c r="L994" s="58"/>
      <c r="M994" s="58"/>
      <c r="N994" s="58"/>
      <c r="O994" s="58"/>
      <c r="P994" s="58"/>
      <c r="Q994" s="58"/>
      <c r="R994" s="58"/>
      <c r="S994" s="58"/>
      <c r="T994" s="58"/>
      <c r="U994" s="58"/>
      <c r="V994" s="58"/>
      <c r="W994" s="58"/>
      <c r="X994" s="58"/>
      <c r="Y994" s="58"/>
      <c r="Z994" s="58"/>
    </row>
    <row r="995" spans="1:26" ht="18.75" customHeight="1">
      <c r="A995" s="58"/>
      <c r="B995" s="62"/>
      <c r="C995" s="58"/>
      <c r="D995" s="58"/>
      <c r="E995" s="58"/>
      <c r="F995" s="58"/>
      <c r="G995" s="58"/>
      <c r="H995" s="58"/>
      <c r="I995" s="58"/>
      <c r="J995" s="58"/>
      <c r="K995" s="58"/>
      <c r="L995" s="58"/>
      <c r="M995" s="58"/>
      <c r="N995" s="58"/>
      <c r="O995" s="58"/>
      <c r="P995" s="58"/>
      <c r="Q995" s="58"/>
      <c r="R995" s="58"/>
      <c r="S995" s="58"/>
      <c r="T995" s="58"/>
      <c r="U995" s="58"/>
      <c r="V995" s="58"/>
      <c r="W995" s="58"/>
      <c r="X995" s="58"/>
      <c r="Y995" s="58"/>
      <c r="Z995" s="58"/>
    </row>
    <row r="996" spans="1:26" ht="18.75" customHeight="1">
      <c r="A996" s="58"/>
      <c r="B996" s="62"/>
      <c r="C996" s="58"/>
      <c r="D996" s="58"/>
      <c r="E996" s="58"/>
      <c r="F996" s="58"/>
      <c r="G996" s="58"/>
      <c r="H996" s="58"/>
      <c r="I996" s="58"/>
      <c r="J996" s="58"/>
      <c r="K996" s="58"/>
      <c r="L996" s="58"/>
      <c r="M996" s="58"/>
      <c r="N996" s="58"/>
      <c r="O996" s="58"/>
      <c r="P996" s="58"/>
      <c r="Q996" s="58"/>
      <c r="R996" s="58"/>
      <c r="S996" s="58"/>
      <c r="T996" s="58"/>
      <c r="U996" s="58"/>
      <c r="V996" s="58"/>
      <c r="W996" s="58"/>
      <c r="X996" s="58"/>
      <c r="Y996" s="58"/>
      <c r="Z996" s="58"/>
    </row>
    <row r="997" spans="1:26" ht="18.75" customHeight="1">
      <c r="A997" s="58"/>
      <c r="B997" s="62"/>
      <c r="C997" s="58"/>
      <c r="D997" s="58"/>
      <c r="E997" s="58"/>
      <c r="F997" s="58"/>
      <c r="G997" s="58"/>
      <c r="H997" s="58"/>
      <c r="I997" s="58"/>
      <c r="J997" s="58"/>
      <c r="K997" s="58"/>
      <c r="L997" s="58"/>
      <c r="M997" s="58"/>
      <c r="N997" s="58"/>
      <c r="O997" s="58"/>
      <c r="P997" s="58"/>
      <c r="Q997" s="58"/>
      <c r="R997" s="58"/>
      <c r="S997" s="58"/>
      <c r="T997" s="58"/>
      <c r="U997" s="58"/>
      <c r="V997" s="58"/>
      <c r="W997" s="58"/>
      <c r="X997" s="58"/>
      <c r="Y997" s="58"/>
      <c r="Z997" s="58"/>
    </row>
    <row r="998" spans="1:26" ht="18.75" customHeight="1">
      <c r="A998" s="58"/>
      <c r="B998" s="62"/>
      <c r="C998" s="58"/>
      <c r="D998" s="58"/>
      <c r="E998" s="58"/>
      <c r="F998" s="58"/>
      <c r="G998" s="58"/>
      <c r="H998" s="58"/>
      <c r="I998" s="58"/>
      <c r="J998" s="58"/>
      <c r="K998" s="58"/>
      <c r="L998" s="58"/>
      <c r="M998" s="58"/>
      <c r="N998" s="58"/>
      <c r="O998" s="58"/>
      <c r="P998" s="58"/>
      <c r="Q998" s="58"/>
      <c r="R998" s="58"/>
      <c r="S998" s="58"/>
      <c r="T998" s="58"/>
      <c r="U998" s="58"/>
      <c r="V998" s="58"/>
      <c r="W998" s="58"/>
      <c r="X998" s="58"/>
      <c r="Y998" s="58"/>
      <c r="Z998" s="58"/>
    </row>
    <row r="999" spans="1:26" ht="18.75" customHeight="1">
      <c r="A999" s="58"/>
      <c r="B999" s="62"/>
      <c r="C999" s="58"/>
      <c r="D999" s="58"/>
      <c r="E999" s="58"/>
      <c r="F999" s="58"/>
      <c r="G999" s="58"/>
      <c r="H999" s="58"/>
      <c r="I999" s="58"/>
      <c r="J999" s="58"/>
      <c r="K999" s="58"/>
      <c r="L999" s="58"/>
      <c r="M999" s="58"/>
      <c r="N999" s="58"/>
      <c r="O999" s="58"/>
      <c r="P999" s="58"/>
      <c r="Q999" s="58"/>
      <c r="R999" s="58"/>
      <c r="S999" s="58"/>
      <c r="T999" s="58"/>
      <c r="U999" s="58"/>
      <c r="V999" s="58"/>
      <c r="W999" s="58"/>
      <c r="X999" s="58"/>
      <c r="Y999" s="58"/>
      <c r="Z999" s="58"/>
    </row>
    <row r="1000" spans="1:26" ht="18.75" customHeight="1">
      <c r="A1000" s="58"/>
      <c r="B1000" s="62"/>
      <c r="C1000" s="58"/>
      <c r="D1000" s="58"/>
      <c r="E1000" s="58"/>
      <c r="F1000" s="58"/>
      <c r="G1000" s="58"/>
      <c r="H1000" s="58"/>
      <c r="I1000" s="58"/>
      <c r="J1000" s="58"/>
      <c r="K1000" s="58"/>
      <c r="L1000" s="58"/>
      <c r="M1000" s="58"/>
      <c r="N1000" s="58"/>
      <c r="O1000" s="58"/>
      <c r="P1000" s="58"/>
      <c r="Q1000" s="58"/>
      <c r="R1000" s="58"/>
      <c r="S1000" s="58"/>
      <c r="T1000" s="58"/>
      <c r="U1000" s="58"/>
      <c r="V1000" s="58"/>
      <c r="W1000" s="58"/>
      <c r="X1000" s="58"/>
      <c r="Y1000" s="58"/>
      <c r="Z1000" s="58"/>
    </row>
  </sheetData>
  <pageMargins left="0.511811024" right="0.511811024" top="0.78740157499999996" bottom="0.78740157499999996"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Pessoal</vt:lpstr>
      <vt:lpstr>Serviços terceirizados</vt:lpstr>
      <vt:lpstr>Material de consumo</vt:lpstr>
      <vt:lpstr>Custos indiretos</vt:lpstr>
      <vt:lpstr>Despesas extraordinárias</vt:lpstr>
      <vt:lpstr>Consolidado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Zorzanelli</dc:creator>
  <cp:lastModifiedBy>USUARIO</cp:lastModifiedBy>
  <dcterms:created xsi:type="dcterms:W3CDTF">2022-08-29T14:10:39Z</dcterms:created>
  <dcterms:modified xsi:type="dcterms:W3CDTF">2023-01-17T22:37:39Z</dcterms:modified>
</cp:coreProperties>
</file>